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čet" sheetId="3" r:id="rId3"/>
  </sheets>
  <definedNames>
    <definedName name="_xlnm.Print_Titles" localSheetId="0">'Krycí list'!$1:$3</definedName>
    <definedName name="_xlnm.Print_Titles" localSheetId="1">'Rekapitulácia'!$10:$12</definedName>
    <definedName name="_xlnm.Print_Titles" localSheetId="2">'Rozpočet'!$10:$12</definedName>
  </definedNames>
  <calcPr fullCalcOnLoad="1"/>
</workbook>
</file>

<file path=xl/sharedStrings.xml><?xml version="1.0" encoding="utf-8"?>
<sst xmlns="http://schemas.openxmlformats.org/spreadsheetml/2006/main" count="302" uniqueCount="207">
  <si>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</si>
  <si>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</si>
  <si>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</si>
  <si>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</si>
  <si>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</si>
  <si>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</si>
  <si>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</si>
  <si>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</si>
  <si>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</si>
  <si>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</si>
  <si>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</si>
  <si>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</si>
  <si>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</si>
  <si>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</si>
  <si>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</si>
  <si>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</si>
  <si>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</si>
  <si>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</si>
  <si>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</si>
  <si>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</si>
  <si>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</si>
  <si>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</si>
  <si>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</si>
  <si>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</si>
  <si>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</si>
  <si>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</si>
  <si>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</si>
  <si>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</si>
  <si>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</si>
  <si>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</si>
  <si>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</si>
  <si>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</si>
  <si>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</si>
  <si>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</si>
  <si>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</si>
  <si>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</si>
  <si>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</si>
  <si>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</si>
  <si>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</si>
  <si>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</si>
  <si>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</si>
  <si>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</si>
  <si>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</si>
  <si>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</si>
  <si>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</si>
  <si>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</si>
  <si>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</si>
  <si>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</si>
  <si>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</si>
  <si>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</si>
  <si>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</si>
  <si>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</si>
  <si>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</si>
  <si>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</si>
  <si>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</si>
  <si>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</si>
  <si>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</si>
  <si>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</si>
  <si>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</si>
  <si>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</si>
  <si>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</si>
  <si>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</si>
  <si>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</si>
  <si>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</si>
  <si>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</si>
  <si>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</si>
  <si>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</si>
  <si>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</si>
  <si>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</si>
  <si>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</si>
  <si>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</si>
  <si>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</si>
  <si>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</si>
  <si>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</si>
  <si>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</si>
  <si>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</si>
  <si>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</si>
  <si>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</si>
  <si>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</si>
  <si>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</si>
  <si>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</si>
  <si>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</si>
  <si>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</si>
  <si>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</si>
  <si>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</si>
  <si>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</si>
  <si>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</si>
  <si>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</si>
  <si>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</si>
  <si>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</si>
  <si>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</si>
  <si>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</si>
  <si>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Celkom   </t>
  </si>
  <si>
    <t xml:space="preserve">Elektromontáže   </t>
  </si>
  <si>
    <t>21-M</t>
  </si>
  <si>
    <t xml:space="preserve">Práce a dodávky M   </t>
  </si>
  <si>
    <t>M</t>
  </si>
  <si>
    <t xml:space="preserve">Maľby   </t>
  </si>
  <si>
    <t>784</t>
  </si>
  <si>
    <t xml:space="preserve">Konštrukcie doplnkové kovové   </t>
  </si>
  <si>
    <t>767</t>
  </si>
  <si>
    <t xml:space="preserve">Konštrukcie - drevostavby   </t>
  </si>
  <si>
    <t>763</t>
  </si>
  <si>
    <t xml:space="preserve">Práce a dodávky PSV   </t>
  </si>
  <si>
    <t xml:space="preserve">Ostatné konštrukcie a práce-búranie   </t>
  </si>
  <si>
    <t xml:space="preserve">Úpravy povrchov, podlahy, osadenie   </t>
  </si>
  <si>
    <t xml:space="preserve">Práce a dodávky HSV   </t>
  </si>
  <si>
    <t>Suť celkom</t>
  </si>
  <si>
    <t>Hmotnosť celkom</t>
  </si>
  <si>
    <t>Cena celkom</t>
  </si>
  <si>
    <t>Popis</t>
  </si>
  <si>
    <t>Kód</t>
  </si>
  <si>
    <t xml:space="preserve">Miesto:  </t>
  </si>
  <si>
    <t xml:space="preserve">Spracoval:   </t>
  </si>
  <si>
    <t xml:space="preserve">Zhotoviteľ:  </t>
  </si>
  <si>
    <t xml:space="preserve">Objednávateľ:   </t>
  </si>
  <si>
    <t xml:space="preserve">Objekt:   </t>
  </si>
  <si>
    <t>REKAPITULÁCIA ROZPOČTU</t>
  </si>
  <si>
    <t>ks</t>
  </si>
  <si>
    <t xml:space="preserve">Nešpecifikované práce, zisťovanie okruhov a stavu elektroinštal.   </t>
  </si>
  <si>
    <t>1.R</t>
  </si>
  <si>
    <t xml:space="preserve">Krabica  univerzálná typ:6481-14   </t>
  </si>
  <si>
    <t>3450926000</t>
  </si>
  <si>
    <t xml:space="preserve">Škatuľa pre lištový rozvod typ 6481-14   </t>
  </si>
  <si>
    <t>210010333</t>
  </si>
  <si>
    <t xml:space="preserve">Svietidlo interierové žiarivkové stropné, IP 20 jednotrubicové   </t>
  </si>
  <si>
    <t>210200014</t>
  </si>
  <si>
    <t xml:space="preserve">Zásuvka Z 1221 B1 dvojpólová, polozapustená   </t>
  </si>
  <si>
    <t>3450359300</t>
  </si>
  <si>
    <t xml:space="preserve">Domová zásuvka polozapustená alebo zapustená, 10/16 A 250 V 2P + Z 2 x zapojenie   </t>
  </si>
  <si>
    <t>210111012</t>
  </si>
  <si>
    <t>m</t>
  </si>
  <si>
    <t xml:space="preserve">CYKY 3x1,5    Kábel pre pevné uloženie, medený ČSN, STN   </t>
  </si>
  <si>
    <t>3410350085</t>
  </si>
  <si>
    <t xml:space="preserve">Kábel medený uložený voľne CYKY 450/750 V 3x1,5   </t>
  </si>
  <si>
    <t>210800107</t>
  </si>
  <si>
    <t xml:space="preserve">CYKY 3x2,5    Kábel pre pevné uloženie, medený ČSN, STN   </t>
  </si>
  <si>
    <t>3410350086</t>
  </si>
  <si>
    <t xml:space="preserve">Kábel medený uložený pevne CYKY 450/750 V 3x2,5   </t>
  </si>
  <si>
    <t>210800147</t>
  </si>
  <si>
    <t xml:space="preserve">Lišta vkladacia  HD - biela RAL 9003  LV 18X13 HD   KOPOS   </t>
  </si>
  <si>
    <t>3410300969</t>
  </si>
  <si>
    <t xml:space="preserve">Lišta elektroinšt. z PVC bez príslušenstva, uložená pevne 18x13 vkladacia   </t>
  </si>
  <si>
    <t>210010107</t>
  </si>
  <si>
    <t xml:space="preserve">Demontáž svietidla - žiarivkové bytové stropné prisadené 1 zdroj s krytom   </t>
  </si>
  <si>
    <t>210962031</t>
  </si>
  <si>
    <t xml:space="preserve">Demontáž-zásuvka domová, polozapustená 2P+Z dvojité odpojenie   </t>
  </si>
  <si>
    <t>210961605</t>
  </si>
  <si>
    <t xml:space="preserve">Navrtanie a osadenie hmoždinky   </t>
  </si>
  <si>
    <t>2.R</t>
  </si>
  <si>
    <t>m2</t>
  </si>
  <si>
    <t xml:space="preserve">Maľby z maliarskych zmesí Primalex, Farmal, ručne nanášané dvojnásobné základné na podklad jemnozrnný výšky do 3,80 m   </t>
  </si>
  <si>
    <t>784452271</t>
  </si>
  <si>
    <t xml:space="preserve">Penetrovanie jednonásobné jemnozrnných podkladov výšky do 3,80 m   </t>
  </si>
  <si>
    <t>784410100</t>
  </si>
  <si>
    <t xml:space="preserve">Prebrúsenie a oprášenie jemnozrnných povrchov výšky do 3,80 m   </t>
  </si>
  <si>
    <t>784410500</t>
  </si>
  <si>
    <t>t</t>
  </si>
  <si>
    <t xml:space="preserve">Presun hmôt pre kovové stavebné doplnkové konštrukcie v objektoch výšky nad 6 do 12 m   </t>
  </si>
  <si>
    <t>998767102.S</t>
  </si>
  <si>
    <t xml:space="preserve">Žalúzie interiérové hliníkové, horizontálne, ovládanie šnúrka a tyčka (presklenná stena) 2002x2022   </t>
  </si>
  <si>
    <t>611530077000.S</t>
  </si>
  <si>
    <t xml:space="preserve">Montáž interierovej hliníkovej žalúzie od šírky 120 cm do 200 cm dĺžky do 260 cm   </t>
  </si>
  <si>
    <t>767661561.S</t>
  </si>
  <si>
    <t xml:space="preserve">Žalúzie interiérové hliníkové, horizontálne, ovládanie šnúrka a tyčka (nadsvetlík) 1925x595   </t>
  </si>
  <si>
    <t>611530076601</t>
  </si>
  <si>
    <t xml:space="preserve">Žalúzie interiérové hliníkové, horizontálne, ovládanie šnúrka a tyčka (nadsvetlík) 2005x595   </t>
  </si>
  <si>
    <t>611530076600.S</t>
  </si>
  <si>
    <t xml:space="preserve">Montáž interierovej hliníkovej žalúzie od šírky 120 cm do 200 cm dĺžky do 160 cm   </t>
  </si>
  <si>
    <t>767661560.S</t>
  </si>
  <si>
    <t xml:space="preserve">Žalúzie interiérové hliníkové, horizontálne, ovládanie šnúrka a tyčka (dvere dvojkrídlové) 785x1885   </t>
  </si>
  <si>
    <t>611530062900.S</t>
  </si>
  <si>
    <t xml:space="preserve">Montáž interierovej hliníkovej žalúzie do šírky 80 cm dĺžky do 260 cm   </t>
  </si>
  <si>
    <t>767661551.S</t>
  </si>
  <si>
    <t xml:space="preserve">Žalúzie interiérové hliníkové, horizontálne, ovládanie šnúrka a tyčka (dvere dvojkrídlové) 805x1885   </t>
  </si>
  <si>
    <t xml:space="preserve">Montáž interierovej hliníkovej žalúzie od šírky 80 cm do 120 cm dĺžky do 260 cm   </t>
  </si>
  <si>
    <t>767661556.S</t>
  </si>
  <si>
    <t>553410013000</t>
  </si>
  <si>
    <t xml:space="preserve">Tesniaca fólia CX interier, pre tesnenie pripajacej škáry hliníkovej zasklennej steny a muriva, polymér   </t>
  </si>
  <si>
    <t>283290006100.S</t>
  </si>
  <si>
    <t xml:space="preserve">Montáž dverí a zasklenných stien hlinikových s hydroizolačnými ISO páskami ( interierová )   </t>
  </si>
  <si>
    <t>767612100.S</t>
  </si>
  <si>
    <t xml:space="preserve">Úprava spojov medzi sdk konštrukciou a murivom, betónovou konštrukciou prepáskovaním a pretmelením   </t>
  </si>
  <si>
    <t>763190010</t>
  </si>
  <si>
    <t xml:space="preserve">Podhľad SDK Rigips RB 12.5 mm závesný, jednoúrovňová oceľová podkonštrukcia CD   </t>
  </si>
  <si>
    <t>763138210</t>
  </si>
  <si>
    <t xml:space="preserve">Lešenie ľahké pracovné pomocné s výškou lešeňovej podlahy nad 1,20 do 1,90 m   </t>
  </si>
  <si>
    <t>941955002.S</t>
  </si>
  <si>
    <t xml:space="preserve">Tmelenie škár jednozložkovým tesniacim škarovacím tmelom   </t>
  </si>
  <si>
    <t>624601211.S</t>
  </si>
  <si>
    <t>Cena jednotková</t>
  </si>
  <si>
    <t>Množstvo celkom</t>
  </si>
  <si>
    <t>MJ</t>
  </si>
  <si>
    <t>Kód položky</t>
  </si>
  <si>
    <t>Č.</t>
  </si>
  <si>
    <t xml:space="preserve">Zhotoviteľ:   </t>
  </si>
  <si>
    <t xml:space="preserve">ROZPOČET  </t>
  </si>
  <si>
    <t>Interierová hliniková presklenná stena, členená, pevné zasklenie, šxv (2080 + 2000)*2775 s dvojkrídl. dverami, bezpečnostné sklo pre nadsvetlík hr. 8 mm Stratobel číry 44.1, bezpečnostné sklo pre dvere a pevnú stenu hr. 10 mm stratobel číry 55.1, kovanie: kľučka guľa, prevedenie: nerez, zámok:jazýčkový, cylindracká vložka s 3ks klúčmi, povrchová úprava: RAL 7021,systém: Aliplast Econoline</t>
  </si>
  <si>
    <t xml:space="preserve">Dátum:   </t>
  </si>
  <si>
    <t xml:space="preserve">Stavba:  </t>
  </si>
  <si>
    <t xml:space="preserve">Stavba:   </t>
  </si>
  <si>
    <t>Dodávka a montáž presklennej priečky v objekte Sokrates</t>
  </si>
  <si>
    <t>UPJŠ v Košiciach, Filozofická fakulta</t>
  </si>
  <si>
    <t>objekt UPJŠ FF - Sokrates, Moyzesova 9, Košice</t>
  </si>
  <si>
    <t xml:space="preserve">% </t>
  </si>
  <si>
    <t>00397768</t>
  </si>
  <si>
    <t>SK2021157050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</si>
</sst>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0.00%;\-0.00%"/>
    <numFmt numFmtId="175" formatCode="#,##0.000;\-#,##0.000"/>
    <numFmt numFmtId="176" formatCode="#,##0.00_ ;\-#,##0.00\ "/>
  </numFmts>
  <fonts count="58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0"/>
      <color indexed="18"/>
      <name val="Arial CE"/>
      <family val="0"/>
    </font>
    <font>
      <b/>
      <sz val="11"/>
      <color indexed="18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4"/>
      <name val="Arial"/>
      <family val="0"/>
    </font>
    <font>
      <i/>
      <sz val="8"/>
      <color indexed="12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37" fontId="0" fillId="0" borderId="36" xfId="0" applyNumberFormat="1" applyFont="1" applyBorder="1" applyAlignment="1" applyProtection="1">
      <alignment horizontal="righ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7" fillId="0" borderId="37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7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39" fontId="7" fillId="0" borderId="45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39" fontId="0" fillId="0" borderId="45" xfId="0" applyNumberFormat="1" applyFont="1" applyBorder="1" applyAlignment="1" applyProtection="1">
      <alignment horizontal="right" vertical="center"/>
      <protection/>
    </xf>
    <xf numFmtId="37" fontId="0" fillId="0" borderId="48" xfId="0" applyNumberFormat="1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74" fontId="4" fillId="0" borderId="44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39" fontId="0" fillId="0" borderId="27" xfId="0" applyNumberFormat="1" applyFont="1" applyBorder="1" applyAlignment="1" applyProtection="1">
      <alignment horizontal="right" vertical="center"/>
      <protection/>
    </xf>
    <xf numFmtId="37" fontId="0" fillId="0" borderId="29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39" fontId="7" fillId="0" borderId="53" xfId="0" applyNumberFormat="1" applyFont="1" applyBorder="1" applyAlignment="1" applyProtection="1">
      <alignment horizontal="right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/>
    </xf>
    <xf numFmtId="2" fontId="4" fillId="0" borderId="48" xfId="0" applyNumberFormat="1" applyFont="1" applyBorder="1" applyAlignment="1" applyProtection="1">
      <alignment horizontal="right" vertical="center"/>
      <protection/>
    </xf>
    <xf numFmtId="39" fontId="4" fillId="0" borderId="48" xfId="0" applyNumberFormat="1" applyFont="1" applyBorder="1" applyAlignment="1" applyProtection="1">
      <alignment horizontal="left" vertical="center"/>
      <protection/>
    </xf>
    <xf numFmtId="39" fontId="7" fillId="0" borderId="49" xfId="0" applyNumberFormat="1" applyFont="1" applyBorder="1" applyAlignment="1" applyProtection="1">
      <alignment horizontal="righ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10" fillId="0" borderId="60" xfId="0" applyFont="1" applyBorder="1" applyAlignment="1" applyProtection="1">
      <alignment horizontal="left" vertical="top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37" fontId="5" fillId="0" borderId="45" xfId="0" applyNumberFormat="1" applyFont="1" applyBorder="1" applyAlignment="1" applyProtection="1">
      <alignment horizontal="right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8" xfId="0" applyNumberFormat="1" applyFont="1" applyBorder="1" applyAlignment="1" applyProtection="1">
      <alignment horizontal="right" vertical="center"/>
      <protection/>
    </xf>
    <xf numFmtId="39" fontId="5" fillId="0" borderId="45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62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6" fillId="0" borderId="60" xfId="0" applyFont="1" applyBorder="1" applyAlignment="1" applyProtection="1">
      <alignment horizontal="left" vertical="top"/>
      <protection/>
    </xf>
    <xf numFmtId="0" fontId="11" fillId="0" borderId="42" xfId="0" applyFont="1" applyBorder="1" applyAlignment="1" applyProtection="1">
      <alignment horizontal="left" vertical="center"/>
      <protection/>
    </xf>
    <xf numFmtId="0" fontId="11" fillId="0" borderId="57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0" fillId="0" borderId="0" xfId="44" applyFont="1" applyAlignment="1">
      <alignment horizontal="left" vertical="top"/>
      <protection locked="0"/>
    </xf>
    <xf numFmtId="0" fontId="0" fillId="0" borderId="0" xfId="44" applyAlignment="1">
      <alignment horizontal="left" vertical="top"/>
      <protection locked="0"/>
    </xf>
    <xf numFmtId="175" fontId="13" fillId="0" borderId="0" xfId="44" applyNumberFormat="1" applyFont="1" applyAlignment="1">
      <alignment horizontal="right"/>
      <protection locked="0"/>
    </xf>
    <xf numFmtId="39" fontId="13" fillId="0" borderId="0" xfId="44" applyNumberFormat="1" applyFont="1" applyAlignment="1">
      <alignment horizontal="right"/>
      <protection locked="0"/>
    </xf>
    <xf numFmtId="0" fontId="13" fillId="0" borderId="0" xfId="44" applyFont="1" applyAlignment="1">
      <alignment horizontal="left" wrapText="1"/>
      <protection locked="0"/>
    </xf>
    <xf numFmtId="0" fontId="13" fillId="0" borderId="0" xfId="44" applyFont="1" applyAlignment="1">
      <alignment horizontal="center" wrapText="1"/>
      <protection locked="0"/>
    </xf>
    <xf numFmtId="175" fontId="14" fillId="0" borderId="65" xfId="44" applyNumberFormat="1" applyFont="1" applyBorder="1" applyAlignment="1">
      <alignment horizontal="right"/>
      <protection locked="0"/>
    </xf>
    <xf numFmtId="39" fontId="14" fillId="0" borderId="65" xfId="44" applyNumberFormat="1" applyFont="1" applyBorder="1" applyAlignment="1">
      <alignment horizontal="right"/>
      <protection locked="0"/>
    </xf>
    <xf numFmtId="0" fontId="14" fillId="0" borderId="65" xfId="44" applyFont="1" applyBorder="1" applyAlignment="1">
      <alignment horizontal="left" wrapText="1"/>
      <protection locked="0"/>
    </xf>
    <xf numFmtId="0" fontId="14" fillId="0" borderId="65" xfId="44" applyFont="1" applyBorder="1" applyAlignment="1">
      <alignment horizontal="center" wrapText="1"/>
      <protection locked="0"/>
    </xf>
    <xf numFmtId="175" fontId="15" fillId="0" borderId="0" xfId="44" applyNumberFormat="1" applyFont="1" applyAlignment="1">
      <alignment horizontal="right"/>
      <protection locked="0"/>
    </xf>
    <xf numFmtId="39" fontId="15" fillId="0" borderId="0" xfId="44" applyNumberFormat="1" applyFont="1" applyAlignment="1">
      <alignment horizontal="right"/>
      <protection locked="0"/>
    </xf>
    <xf numFmtId="0" fontId="15" fillId="0" borderId="0" xfId="44" applyFont="1" applyAlignment="1">
      <alignment horizontal="left" wrapText="1"/>
      <protection locked="0"/>
    </xf>
    <xf numFmtId="0" fontId="15" fillId="0" borderId="0" xfId="44" applyFont="1" applyAlignment="1">
      <alignment horizontal="center" wrapText="1"/>
      <protection locked="0"/>
    </xf>
    <xf numFmtId="0" fontId="5" fillId="0" borderId="0" xfId="44" applyFont="1" applyAlignment="1" applyProtection="1">
      <alignment horizontal="left"/>
      <protection/>
    </xf>
    <xf numFmtId="0" fontId="5" fillId="0" borderId="0" xfId="44" applyFont="1" applyAlignment="1" applyProtection="1">
      <alignment horizontal="left" vertical="center"/>
      <protection/>
    </xf>
    <xf numFmtId="0" fontId="4" fillId="33" borderId="65" xfId="44" applyFont="1" applyFill="1" applyBorder="1" applyAlignment="1" applyProtection="1">
      <alignment horizontal="center" vertical="center"/>
      <protection/>
    </xf>
    <xf numFmtId="0" fontId="4" fillId="33" borderId="65" xfId="44" applyFont="1" applyFill="1" applyBorder="1" applyAlignment="1" applyProtection="1">
      <alignment horizontal="center" vertical="center" wrapText="1"/>
      <protection/>
    </xf>
    <xf numFmtId="0" fontId="16" fillId="0" borderId="0" xfId="44" applyFont="1" applyAlignment="1" applyProtection="1">
      <alignment horizontal="left" vertical="top"/>
      <protection/>
    </xf>
    <xf numFmtId="0" fontId="16" fillId="0" borderId="0" xfId="44" applyFont="1" applyAlignment="1" applyProtection="1">
      <alignment horizontal="left" vertical="center"/>
      <protection/>
    </xf>
    <xf numFmtId="0" fontId="16" fillId="0" borderId="0" xfId="44" applyFont="1" applyAlignment="1" applyProtection="1">
      <alignment horizontal="left"/>
      <protection/>
    </xf>
    <xf numFmtId="0" fontId="2" fillId="0" borderId="0" xfId="44" applyFont="1" applyAlignment="1" applyProtection="1">
      <alignment horizontal="left" vertical="top"/>
      <protection/>
    </xf>
    <xf numFmtId="0" fontId="18" fillId="0" borderId="0" xfId="44" applyFont="1" applyAlignment="1" applyProtection="1">
      <alignment horizontal="left"/>
      <protection/>
    </xf>
    <xf numFmtId="0" fontId="19" fillId="0" borderId="0" xfId="44" applyFont="1" applyAlignment="1" applyProtection="1">
      <alignment horizontal="left" vertical="center"/>
      <protection/>
    </xf>
    <xf numFmtId="17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center" vertical="top"/>
    </xf>
    <xf numFmtId="17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37" fontId="13" fillId="0" borderId="0" xfId="0" applyNumberFormat="1" applyFont="1" applyAlignment="1">
      <alignment horizontal="center"/>
    </xf>
    <xf numFmtId="175" fontId="4" fillId="0" borderId="65" xfId="0" applyNumberFormat="1" applyFont="1" applyBorder="1" applyAlignment="1">
      <alignment horizontal="right"/>
    </xf>
    <xf numFmtId="0" fontId="4" fillId="0" borderId="65" xfId="0" applyFont="1" applyBorder="1" applyAlignment="1">
      <alignment horizontal="left" wrapText="1"/>
    </xf>
    <xf numFmtId="37" fontId="4" fillId="0" borderId="65" xfId="0" applyNumberFormat="1" applyFont="1" applyBorder="1" applyAlignment="1">
      <alignment horizontal="center"/>
    </xf>
    <xf numFmtId="175" fontId="21" fillId="0" borderId="65" xfId="0" applyNumberFormat="1" applyFont="1" applyBorder="1" applyAlignment="1">
      <alignment horizontal="right"/>
    </xf>
    <xf numFmtId="0" fontId="21" fillId="0" borderId="65" xfId="0" applyFont="1" applyBorder="1" applyAlignment="1">
      <alignment horizontal="left" wrapText="1"/>
    </xf>
    <xf numFmtId="37" fontId="21" fillId="0" borderId="65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37" fontId="14" fillId="0" borderId="0" xfId="0" applyNumberFormat="1" applyFont="1" applyAlignment="1">
      <alignment horizontal="center"/>
    </xf>
    <xf numFmtId="17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37" fontId="1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22" fillId="33" borderId="65" xfId="0" applyFont="1" applyFill="1" applyBorder="1" applyAlignment="1" applyProtection="1">
      <alignment horizontal="center" vertical="center" wrapText="1"/>
      <protection/>
    </xf>
    <xf numFmtId="175" fontId="17" fillId="0" borderId="0" xfId="0" applyNumberFormat="1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top" wrapText="1"/>
      <protection/>
    </xf>
    <xf numFmtId="175" fontId="4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44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right" vertical="top"/>
      <protection/>
    </xf>
    <xf numFmtId="4" fontId="17" fillId="0" borderId="0" xfId="0" applyNumberFormat="1" applyFont="1" applyAlignment="1" applyProtection="1">
      <alignment horizontal="right" vertical="top"/>
      <protection/>
    </xf>
    <xf numFmtId="4" fontId="5" fillId="0" borderId="0" xfId="0" applyNumberFormat="1" applyFont="1" applyAlignment="1" applyProtection="1">
      <alignment horizontal="left"/>
      <protection/>
    </xf>
    <xf numFmtId="4" fontId="22" fillId="33" borderId="65" xfId="0" applyNumberFormat="1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4" fillId="0" borderId="65" xfId="0" applyNumberFormat="1" applyFont="1" applyBorder="1" applyAlignment="1">
      <alignment horizontal="right"/>
    </xf>
    <xf numFmtId="4" fontId="21" fillId="0" borderId="65" xfId="0" applyNumberFormat="1" applyFont="1" applyBorder="1" applyAlignment="1">
      <alignment horizontal="right" wrapText="1"/>
    </xf>
    <xf numFmtId="4" fontId="21" fillId="0" borderId="65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vertical="top"/>
    </xf>
    <xf numFmtId="0" fontId="16" fillId="0" borderId="0" xfId="44" applyFont="1" applyAlignment="1" applyProtection="1">
      <alignment vertical="center"/>
      <protection/>
    </xf>
    <xf numFmtId="175" fontId="16" fillId="0" borderId="0" xfId="44" applyNumberFormat="1" applyFont="1" applyAlignment="1" applyProtection="1">
      <alignment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20" fillId="0" borderId="0" xfId="44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16" activePane="bottomLeft" state="frozen"/>
      <selection pane="topLeft" activeCell="A1" sqref="A1"/>
      <selection pane="bottomLeft" activeCell="U25" sqref="U2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98" t="s">
        <v>201</v>
      </c>
      <c r="F5" s="199"/>
      <c r="G5" s="199"/>
      <c r="H5" s="199"/>
      <c r="I5" s="199"/>
      <c r="J5" s="199"/>
      <c r="K5" s="199"/>
      <c r="L5" s="199"/>
      <c r="M5" s="200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 t="s">
        <v>3</v>
      </c>
      <c r="C6" s="16"/>
      <c r="D6" s="16"/>
      <c r="E6" s="201" t="s">
        <v>203</v>
      </c>
      <c r="F6" s="202"/>
      <c r="G6" s="202"/>
      <c r="H6" s="202"/>
      <c r="I6" s="202"/>
      <c r="J6" s="202"/>
      <c r="K6" s="202"/>
      <c r="L6" s="202"/>
      <c r="M6" s="203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4" t="s">
        <v>5</v>
      </c>
      <c r="F7" s="205"/>
      <c r="G7" s="205"/>
      <c r="H7" s="205"/>
      <c r="I7" s="205"/>
      <c r="J7" s="205"/>
      <c r="K7" s="205"/>
      <c r="L7" s="205"/>
      <c r="M7" s="206"/>
      <c r="N7" s="16"/>
      <c r="O7" s="16"/>
      <c r="P7" s="16" t="s">
        <v>6</v>
      </c>
      <c r="Q7" s="24"/>
      <c r="R7" s="25"/>
      <c r="S7" s="21"/>
    </row>
    <row r="8" spans="1:19" s="2" customFormat="1" ht="24.75" customHeight="1" thickBot="1">
      <c r="A8" s="18"/>
      <c r="B8" s="219"/>
      <c r="C8" s="219"/>
      <c r="D8" s="219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 t="s">
        <v>8</v>
      </c>
      <c r="R8" s="16"/>
      <c r="S8" s="21"/>
    </row>
    <row r="9" spans="1:19" s="2" customFormat="1" ht="24.75" customHeight="1">
      <c r="A9" s="18"/>
      <c r="B9" s="16" t="s">
        <v>9</v>
      </c>
      <c r="C9" s="16"/>
      <c r="D9" s="16"/>
      <c r="E9" s="207" t="s">
        <v>202</v>
      </c>
      <c r="F9" s="208"/>
      <c r="G9" s="208"/>
      <c r="H9" s="208"/>
      <c r="I9" s="208"/>
      <c r="J9" s="208"/>
      <c r="K9" s="208"/>
      <c r="L9" s="208"/>
      <c r="M9" s="209"/>
      <c r="N9" s="16"/>
      <c r="O9" s="16"/>
      <c r="P9" s="197" t="s">
        <v>205</v>
      </c>
      <c r="Q9" s="223" t="s">
        <v>206</v>
      </c>
      <c r="R9" s="224"/>
      <c r="S9" s="21"/>
    </row>
    <row r="10" spans="1:19" s="2" customFormat="1" ht="24.75" customHeight="1">
      <c r="A10" s="18"/>
      <c r="B10" s="16" t="s">
        <v>10</v>
      </c>
      <c r="C10" s="16"/>
      <c r="D10" s="16"/>
      <c r="E10" s="210" t="s">
        <v>5</v>
      </c>
      <c r="F10" s="211"/>
      <c r="G10" s="211"/>
      <c r="H10" s="211"/>
      <c r="I10" s="211"/>
      <c r="J10" s="211"/>
      <c r="K10" s="211"/>
      <c r="L10" s="211"/>
      <c r="M10" s="212"/>
      <c r="N10" s="16"/>
      <c r="O10" s="16"/>
      <c r="P10" s="22"/>
      <c r="Q10" s="22"/>
      <c r="R10" s="23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10" t="s">
        <v>5</v>
      </c>
      <c r="F11" s="211"/>
      <c r="G11" s="211"/>
      <c r="H11" s="211"/>
      <c r="I11" s="211"/>
      <c r="J11" s="211"/>
      <c r="K11" s="211"/>
      <c r="L11" s="211"/>
      <c r="M11" s="212"/>
      <c r="N11" s="16"/>
      <c r="O11" s="16"/>
      <c r="P11" s="22"/>
      <c r="Q11" s="22"/>
      <c r="R11" s="23"/>
      <c r="S11" s="21"/>
    </row>
    <row r="12" spans="1:19" s="2" customFormat="1" ht="21.75" customHeight="1" thickBot="1">
      <c r="A12" s="27"/>
      <c r="B12" s="220" t="s">
        <v>12</v>
      </c>
      <c r="C12" s="220"/>
      <c r="D12" s="220"/>
      <c r="E12" s="217"/>
      <c r="F12" s="222"/>
      <c r="G12" s="222"/>
      <c r="H12" s="222"/>
      <c r="I12" s="222"/>
      <c r="J12" s="222"/>
      <c r="K12" s="222"/>
      <c r="L12" s="222"/>
      <c r="M12" s="218"/>
      <c r="N12" s="28"/>
      <c r="O12" s="28"/>
      <c r="P12" s="178"/>
      <c r="Q12" s="217"/>
      <c r="R12" s="218"/>
      <c r="S12" s="30"/>
    </row>
    <row r="13" spans="1:19" s="2" customFormat="1" ht="10.5" customHeight="1" thickBot="1">
      <c r="A13" s="27"/>
      <c r="B13" s="28"/>
      <c r="C13" s="28"/>
      <c r="D13" s="28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  <c r="Q13" s="31"/>
      <c r="R13" s="28"/>
      <c r="S13" s="30"/>
    </row>
    <row r="14" spans="1:19" s="2" customFormat="1" ht="18.75" customHeight="1">
      <c r="A14" s="18"/>
      <c r="B14" s="16"/>
      <c r="C14" s="16"/>
      <c r="D14" s="16"/>
      <c r="E14" s="32" t="s">
        <v>13</v>
      </c>
      <c r="F14" s="16"/>
      <c r="G14" s="28"/>
      <c r="H14" s="16" t="s">
        <v>14</v>
      </c>
      <c r="I14" s="28"/>
      <c r="J14" s="16"/>
      <c r="K14" s="16"/>
      <c r="L14" s="16"/>
      <c r="M14" s="16"/>
      <c r="N14" s="16"/>
      <c r="O14" s="16"/>
      <c r="P14" s="16" t="s">
        <v>15</v>
      </c>
      <c r="Q14" s="33"/>
      <c r="R14" s="20"/>
      <c r="S14" s="21"/>
    </row>
    <row r="15" spans="1:19" s="2" customFormat="1" ht="18.75" customHeight="1">
      <c r="A15" s="18"/>
      <c r="B15" s="16"/>
      <c r="C15" s="16"/>
      <c r="D15" s="16"/>
      <c r="E15" s="29"/>
      <c r="F15" s="16"/>
      <c r="G15" s="28"/>
      <c r="H15" s="213"/>
      <c r="I15" s="214"/>
      <c r="J15" s="16"/>
      <c r="K15" s="16"/>
      <c r="L15" s="16"/>
      <c r="M15" s="16"/>
      <c r="N15" s="16"/>
      <c r="O15" s="16"/>
      <c r="P15" s="34" t="s">
        <v>16</v>
      </c>
      <c r="Q15" s="35"/>
      <c r="R15" s="25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17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18</v>
      </c>
      <c r="B18" s="44"/>
      <c r="C18" s="44"/>
      <c r="D18" s="45"/>
      <c r="E18" s="46" t="s">
        <v>19</v>
      </c>
      <c r="F18" s="45"/>
      <c r="G18" s="46" t="s">
        <v>20</v>
      </c>
      <c r="H18" s="44"/>
      <c r="I18" s="45"/>
      <c r="J18" s="46" t="s">
        <v>21</v>
      </c>
      <c r="K18" s="44"/>
      <c r="L18" s="46" t="s">
        <v>22</v>
      </c>
      <c r="M18" s="44"/>
      <c r="N18" s="44"/>
      <c r="O18" s="47"/>
      <c r="P18" s="45"/>
      <c r="Q18" s="46" t="s">
        <v>23</v>
      </c>
      <c r="R18" s="44"/>
      <c r="S18" s="48"/>
    </row>
    <row r="19" spans="1:19" s="2" customFormat="1" ht="19.5" customHeight="1">
      <c r="A19" s="49"/>
      <c r="B19" s="50"/>
      <c r="C19" s="50"/>
      <c r="D19" s="51"/>
      <c r="E19" s="52"/>
      <c r="F19" s="53"/>
      <c r="G19" s="54"/>
      <c r="H19" s="50"/>
      <c r="I19" s="51"/>
      <c r="J19" s="52"/>
      <c r="K19" s="55"/>
      <c r="L19" s="54"/>
      <c r="M19" s="50"/>
      <c r="N19" s="50"/>
      <c r="O19" s="56"/>
      <c r="P19" s="51"/>
      <c r="Q19" s="54"/>
      <c r="R19" s="57"/>
      <c r="S19" s="58"/>
    </row>
    <row r="20" spans="1:19" s="2" customFormat="1" ht="20.25" customHeight="1">
      <c r="A20" s="39"/>
      <c r="B20" s="40"/>
      <c r="C20" s="40"/>
      <c r="D20" s="40"/>
      <c r="E20" s="41" t="s">
        <v>24</v>
      </c>
      <c r="F20" s="40"/>
      <c r="G20" s="40"/>
      <c r="H20" s="40"/>
      <c r="I20" s="40"/>
      <c r="J20" s="59" t="s">
        <v>25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26</v>
      </c>
      <c r="B21" s="61"/>
      <c r="C21" s="62" t="s">
        <v>27</v>
      </c>
      <c r="D21" s="63"/>
      <c r="E21" s="63"/>
      <c r="F21" s="64"/>
      <c r="G21" s="60" t="s">
        <v>28</v>
      </c>
      <c r="H21" s="65"/>
      <c r="I21" s="62" t="s">
        <v>29</v>
      </c>
      <c r="J21" s="63"/>
      <c r="K21" s="63"/>
      <c r="L21" s="60" t="s">
        <v>30</v>
      </c>
      <c r="M21" s="65"/>
      <c r="N21" s="62" t="s">
        <v>31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32</v>
      </c>
      <c r="B22" s="68" t="s">
        <v>33</v>
      </c>
      <c r="C22" s="69"/>
      <c r="D22" s="70" t="s">
        <v>34</v>
      </c>
      <c r="E22" s="71">
        <f>Rekapitulácia!C13</f>
        <v>0</v>
      </c>
      <c r="F22" s="72"/>
      <c r="G22" s="67" t="s">
        <v>35</v>
      </c>
      <c r="H22" s="73" t="s">
        <v>36</v>
      </c>
      <c r="I22" s="74"/>
      <c r="J22" s="75"/>
      <c r="K22" s="76"/>
      <c r="L22" s="67" t="s">
        <v>37</v>
      </c>
      <c r="M22" s="77" t="s">
        <v>38</v>
      </c>
      <c r="N22" s="78"/>
      <c r="O22" s="47"/>
      <c r="P22" s="78"/>
      <c r="Q22" s="79"/>
      <c r="R22" s="71"/>
      <c r="S22" s="72"/>
    </row>
    <row r="23" spans="1:19" s="2" customFormat="1" ht="19.5" customHeight="1">
      <c r="A23" s="67" t="s">
        <v>39</v>
      </c>
      <c r="B23" s="80"/>
      <c r="C23" s="81"/>
      <c r="D23" s="70" t="s">
        <v>40</v>
      </c>
      <c r="E23" s="71"/>
      <c r="F23" s="72"/>
      <c r="G23" s="67" t="s">
        <v>41</v>
      </c>
      <c r="H23" s="16" t="s">
        <v>42</v>
      </c>
      <c r="I23" s="74"/>
      <c r="J23" s="75"/>
      <c r="K23" s="76"/>
      <c r="L23" s="67" t="s">
        <v>43</v>
      </c>
      <c r="M23" s="77" t="s">
        <v>44</v>
      </c>
      <c r="N23" s="78"/>
      <c r="O23" s="47"/>
      <c r="P23" s="78"/>
      <c r="Q23" s="79"/>
      <c r="R23" s="71"/>
      <c r="S23" s="72"/>
    </row>
    <row r="24" spans="1:19" s="2" customFormat="1" ht="19.5" customHeight="1">
      <c r="A24" s="67" t="s">
        <v>45</v>
      </c>
      <c r="B24" s="68" t="s">
        <v>46</v>
      </c>
      <c r="C24" s="69"/>
      <c r="D24" s="70" t="s">
        <v>34</v>
      </c>
      <c r="E24" s="71">
        <f>Rekapitulácia!C16</f>
        <v>0</v>
      </c>
      <c r="F24" s="72"/>
      <c r="G24" s="67" t="s">
        <v>47</v>
      </c>
      <c r="H24" s="73" t="s">
        <v>48</v>
      </c>
      <c r="I24" s="74"/>
      <c r="J24" s="75"/>
      <c r="K24" s="76"/>
      <c r="L24" s="67" t="s">
        <v>49</v>
      </c>
      <c r="M24" s="77" t="s">
        <v>50</v>
      </c>
      <c r="N24" s="78"/>
      <c r="O24" s="47"/>
      <c r="P24" s="78"/>
      <c r="Q24" s="79"/>
      <c r="R24" s="71"/>
      <c r="S24" s="72"/>
    </row>
    <row r="25" spans="1:19" s="2" customFormat="1" ht="19.5" customHeight="1">
      <c r="A25" s="67" t="s">
        <v>51</v>
      </c>
      <c r="B25" s="80"/>
      <c r="C25" s="81"/>
      <c r="D25" s="70" t="s">
        <v>40</v>
      </c>
      <c r="E25" s="71"/>
      <c r="F25" s="72"/>
      <c r="G25" s="67" t="s">
        <v>52</v>
      </c>
      <c r="H25" s="73"/>
      <c r="I25" s="74"/>
      <c r="J25" s="75"/>
      <c r="K25" s="76"/>
      <c r="L25" s="67" t="s">
        <v>53</v>
      </c>
      <c r="M25" s="77" t="s">
        <v>54</v>
      </c>
      <c r="N25" s="78"/>
      <c r="O25" s="47"/>
      <c r="P25" s="78"/>
      <c r="Q25" s="79"/>
      <c r="R25" s="71"/>
      <c r="S25" s="72"/>
    </row>
    <row r="26" spans="1:19" s="2" customFormat="1" ht="19.5" customHeight="1">
      <c r="A26" s="67" t="s">
        <v>55</v>
      </c>
      <c r="B26" s="68" t="s">
        <v>56</v>
      </c>
      <c r="C26" s="69"/>
      <c r="D26" s="70" t="s">
        <v>34</v>
      </c>
      <c r="E26" s="71">
        <f>Rekapitulácia!C20</f>
        <v>0</v>
      </c>
      <c r="F26" s="72"/>
      <c r="G26" s="82"/>
      <c r="H26" s="78"/>
      <c r="I26" s="74"/>
      <c r="J26" s="75"/>
      <c r="K26" s="76"/>
      <c r="L26" s="67" t="s">
        <v>57</v>
      </c>
      <c r="M26" s="77" t="s">
        <v>58</v>
      </c>
      <c r="N26" s="78"/>
      <c r="O26" s="47"/>
      <c r="P26" s="78"/>
      <c r="Q26" s="79"/>
      <c r="R26" s="71"/>
      <c r="S26" s="72"/>
    </row>
    <row r="27" spans="1:19" s="2" customFormat="1" ht="19.5" customHeight="1">
      <c r="A27" s="67" t="s">
        <v>59</v>
      </c>
      <c r="B27" s="80"/>
      <c r="C27" s="81"/>
      <c r="D27" s="70" t="s">
        <v>40</v>
      </c>
      <c r="E27" s="71"/>
      <c r="F27" s="72"/>
      <c r="G27" s="82"/>
      <c r="H27" s="78"/>
      <c r="I27" s="74"/>
      <c r="J27" s="75"/>
      <c r="K27" s="76"/>
      <c r="L27" s="67" t="s">
        <v>60</v>
      </c>
      <c r="M27" s="73" t="s">
        <v>61</v>
      </c>
      <c r="N27" s="78"/>
      <c r="O27" s="47"/>
      <c r="P27" s="78"/>
      <c r="Q27" s="74"/>
      <c r="R27" s="71"/>
      <c r="S27" s="72"/>
    </row>
    <row r="28" spans="1:19" s="2" customFormat="1" ht="19.5" customHeight="1">
      <c r="A28" s="67" t="s">
        <v>62</v>
      </c>
      <c r="B28" s="221" t="s">
        <v>63</v>
      </c>
      <c r="C28" s="221"/>
      <c r="D28" s="221"/>
      <c r="E28" s="83">
        <f>SUM(E22:E27)</f>
        <v>0</v>
      </c>
      <c r="F28" s="42"/>
      <c r="G28" s="67" t="s">
        <v>64</v>
      </c>
      <c r="H28" s="84" t="s">
        <v>65</v>
      </c>
      <c r="I28" s="74"/>
      <c r="J28" s="85"/>
      <c r="K28" s="86"/>
      <c r="L28" s="67" t="s">
        <v>66</v>
      </c>
      <c r="M28" s="84" t="s">
        <v>67</v>
      </c>
      <c r="N28" s="78"/>
      <c r="O28" s="47"/>
      <c r="P28" s="78"/>
      <c r="Q28" s="74"/>
      <c r="R28" s="83"/>
      <c r="S28" s="42"/>
    </row>
    <row r="29" spans="1:19" s="2" customFormat="1" ht="19.5" customHeight="1">
      <c r="A29" s="87" t="s">
        <v>68</v>
      </c>
      <c r="B29" s="88" t="s">
        <v>69</v>
      </c>
      <c r="C29" s="89"/>
      <c r="D29" s="90"/>
      <c r="E29" s="91"/>
      <c r="F29" s="38"/>
      <c r="G29" s="87" t="s">
        <v>70</v>
      </c>
      <c r="H29" s="88" t="s">
        <v>71</v>
      </c>
      <c r="I29" s="90"/>
      <c r="J29" s="92"/>
      <c r="K29" s="93"/>
      <c r="L29" s="87" t="s">
        <v>72</v>
      </c>
      <c r="M29" s="88" t="s">
        <v>73</v>
      </c>
      <c r="N29" s="89"/>
      <c r="O29" s="37"/>
      <c r="P29" s="89"/>
      <c r="Q29" s="90"/>
      <c r="R29" s="91"/>
      <c r="S29" s="38"/>
    </row>
    <row r="30" spans="1:19" s="2" customFormat="1" ht="19.5" customHeight="1">
      <c r="A30" s="94" t="s">
        <v>10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74</v>
      </c>
      <c r="M30" s="45"/>
      <c r="N30" s="62" t="s">
        <v>75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76</v>
      </c>
      <c r="M31" s="73" t="s">
        <v>77</v>
      </c>
      <c r="N31" s="78"/>
      <c r="O31" s="47"/>
      <c r="P31" s="78"/>
      <c r="Q31" s="74"/>
      <c r="R31" s="83">
        <f>E28</f>
        <v>0</v>
      </c>
      <c r="S31" s="42"/>
    </row>
    <row r="32" spans="1:19" s="2" customFormat="1" ht="19.5" customHeight="1" thickBot="1">
      <c r="A32" s="99" t="s">
        <v>78</v>
      </c>
      <c r="B32" s="47"/>
      <c r="C32" s="47"/>
      <c r="D32" s="47"/>
      <c r="E32" s="47"/>
      <c r="F32" s="81"/>
      <c r="G32" s="100" t="s">
        <v>79</v>
      </c>
      <c r="H32" s="47"/>
      <c r="I32" s="47"/>
      <c r="J32" s="47"/>
      <c r="K32" s="47"/>
      <c r="L32" s="67" t="s">
        <v>80</v>
      </c>
      <c r="M32" s="77" t="s">
        <v>81</v>
      </c>
      <c r="N32" s="101">
        <v>20</v>
      </c>
      <c r="O32" s="196" t="s">
        <v>204</v>
      </c>
      <c r="P32" s="102"/>
      <c r="Q32" s="74"/>
      <c r="R32" s="103">
        <f>R31*0.2</f>
        <v>0</v>
      </c>
      <c r="S32" s="104"/>
    </row>
    <row r="33" spans="1:19" s="2" customFormat="1" ht="12.75" customHeight="1" hidden="1">
      <c r="A33" s="105"/>
      <c r="B33" s="106"/>
      <c r="C33" s="106"/>
      <c r="D33" s="106"/>
      <c r="E33" s="106"/>
      <c r="F33" s="69"/>
      <c r="G33" s="107"/>
      <c r="H33" s="106"/>
      <c r="I33" s="106"/>
      <c r="J33" s="106"/>
      <c r="K33" s="106"/>
      <c r="L33" s="108"/>
      <c r="M33" s="109"/>
      <c r="N33" s="110"/>
      <c r="O33" s="111"/>
      <c r="P33" s="112"/>
      <c r="Q33" s="110"/>
      <c r="R33" s="113"/>
      <c r="S33" s="72"/>
    </row>
    <row r="34" spans="1:19" s="2" customFormat="1" ht="35.25" customHeight="1" thickBot="1">
      <c r="A34" s="114" t="s">
        <v>9</v>
      </c>
      <c r="B34" s="115"/>
      <c r="C34" s="115"/>
      <c r="D34" s="115"/>
      <c r="E34" s="16"/>
      <c r="F34" s="97"/>
      <c r="G34" s="98"/>
      <c r="H34" s="16"/>
      <c r="I34" s="16"/>
      <c r="J34" s="16"/>
      <c r="K34" s="16"/>
      <c r="L34" s="87" t="s">
        <v>82</v>
      </c>
      <c r="M34" s="215" t="s">
        <v>83</v>
      </c>
      <c r="N34" s="216"/>
      <c r="O34" s="216"/>
      <c r="P34" s="216"/>
      <c r="Q34" s="90"/>
      <c r="R34" s="116">
        <f>SUM(R31:R33)</f>
        <v>0</v>
      </c>
      <c r="S34" s="26"/>
    </row>
    <row r="35" spans="1:19" s="2" customFormat="1" ht="33" customHeight="1">
      <c r="A35" s="99" t="s">
        <v>78</v>
      </c>
      <c r="B35" s="47"/>
      <c r="C35" s="47"/>
      <c r="D35" s="47"/>
      <c r="E35" s="47"/>
      <c r="F35" s="81"/>
      <c r="G35" s="100" t="s">
        <v>79</v>
      </c>
      <c r="H35" s="47"/>
      <c r="I35" s="47"/>
      <c r="J35" s="47"/>
      <c r="K35" s="47"/>
      <c r="L35" s="60" t="s">
        <v>84</v>
      </c>
      <c r="M35" s="45"/>
      <c r="N35" s="62" t="s">
        <v>85</v>
      </c>
      <c r="O35" s="66"/>
      <c r="P35" s="44"/>
      <c r="Q35" s="44"/>
      <c r="R35" s="117"/>
      <c r="S35" s="48"/>
    </row>
    <row r="36" spans="1:19" s="2" customFormat="1" ht="20.25" customHeight="1">
      <c r="A36" s="118" t="s">
        <v>11</v>
      </c>
      <c r="B36" s="106"/>
      <c r="C36" s="106"/>
      <c r="D36" s="106"/>
      <c r="E36" s="106"/>
      <c r="F36" s="69"/>
      <c r="G36" s="119"/>
      <c r="H36" s="106"/>
      <c r="I36" s="106"/>
      <c r="J36" s="106"/>
      <c r="K36" s="106"/>
      <c r="L36" s="67" t="s">
        <v>86</v>
      </c>
      <c r="M36" s="73" t="s">
        <v>87</v>
      </c>
      <c r="N36" s="78"/>
      <c r="O36" s="47"/>
      <c r="P36" s="78"/>
      <c r="Q36" s="74"/>
      <c r="R36" s="71"/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0"/>
      <c r="H37" s="16"/>
      <c r="I37" s="16"/>
      <c r="J37" s="16"/>
      <c r="K37" s="16"/>
      <c r="L37" s="67" t="s">
        <v>88</v>
      </c>
      <c r="M37" s="73" t="s">
        <v>89</v>
      </c>
      <c r="N37" s="78"/>
      <c r="O37" s="47"/>
      <c r="P37" s="78"/>
      <c r="Q37" s="74"/>
      <c r="R37" s="71"/>
      <c r="S37" s="72"/>
    </row>
    <row r="38" spans="1:19" s="2" customFormat="1" ht="19.5" customHeight="1">
      <c r="A38" s="121" t="s">
        <v>78</v>
      </c>
      <c r="B38" s="37"/>
      <c r="C38" s="37"/>
      <c r="D38" s="37"/>
      <c r="E38" s="37"/>
      <c r="F38" s="122"/>
      <c r="G38" s="123" t="s">
        <v>79</v>
      </c>
      <c r="H38" s="37"/>
      <c r="I38" s="37"/>
      <c r="J38" s="37"/>
      <c r="K38" s="37"/>
      <c r="L38" s="87" t="s">
        <v>90</v>
      </c>
      <c r="M38" s="88" t="s">
        <v>91</v>
      </c>
      <c r="N38" s="89"/>
      <c r="O38" s="124"/>
      <c r="P38" s="89"/>
      <c r="Q38" s="90"/>
      <c r="R38" s="52"/>
      <c r="S38" s="125"/>
    </row>
  </sheetData>
  <sheetProtection/>
  <mergeCells count="14">
    <mergeCell ref="H15:I15"/>
    <mergeCell ref="M34:P34"/>
    <mergeCell ref="Q12:R12"/>
    <mergeCell ref="B8:D8"/>
    <mergeCell ref="B12:D12"/>
    <mergeCell ref="B28:D28"/>
    <mergeCell ref="E12:M12"/>
    <mergeCell ref="Q9:R9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PageLayoutView="0" workbookViewId="0" topLeftCell="A1">
      <selection activeCell="E13" sqref="E13:E22"/>
    </sheetView>
  </sheetViews>
  <sheetFormatPr defaultColWidth="10.66015625" defaultRowHeight="12" customHeight="1"/>
  <cols>
    <col min="1" max="1" width="16.33203125" style="127" customWidth="1"/>
    <col min="2" max="2" width="58" style="127" customWidth="1"/>
    <col min="3" max="3" width="21.5" style="127" customWidth="1"/>
    <col min="4" max="5" width="19.66015625" style="127" customWidth="1"/>
    <col min="6" max="16384" width="10.66015625" style="126" customWidth="1"/>
  </cols>
  <sheetData>
    <row r="1" spans="1:5" s="127" customFormat="1" ht="30.75" customHeight="1">
      <c r="A1" s="225" t="s">
        <v>117</v>
      </c>
      <c r="B1" s="225"/>
      <c r="C1" s="225"/>
      <c r="D1" s="225"/>
      <c r="E1" s="225"/>
    </row>
    <row r="2" spans="1:5" s="127" customFormat="1" ht="12.75" customHeight="1">
      <c r="A2" s="148" t="s">
        <v>199</v>
      </c>
      <c r="B2" s="148" t="s">
        <v>201</v>
      </c>
      <c r="C2" s="148"/>
      <c r="D2" s="148"/>
      <c r="E2" s="148"/>
    </row>
    <row r="3" spans="1:5" s="127" customFormat="1" ht="12.75" customHeight="1">
      <c r="A3" s="148" t="s">
        <v>116</v>
      </c>
      <c r="B3" s="148" t="s">
        <v>203</v>
      </c>
      <c r="C3" s="148"/>
      <c r="D3" s="148"/>
      <c r="E3" s="148"/>
    </row>
    <row r="4" spans="1:5" s="127" customFormat="1" ht="13.5" customHeight="1">
      <c r="A4" s="149"/>
      <c r="B4" s="149"/>
      <c r="C4" s="148"/>
      <c r="D4" s="148"/>
      <c r="E4" s="148"/>
    </row>
    <row r="5" spans="1:5" s="127" customFormat="1" ht="6.75" customHeight="1">
      <c r="A5" s="147"/>
      <c r="B5" s="147"/>
      <c r="C5" s="147"/>
      <c r="D5" s="147"/>
      <c r="E5" s="147"/>
    </row>
    <row r="6" spans="1:5" s="127" customFormat="1" ht="13.5" customHeight="1">
      <c r="A6" s="145" t="s">
        <v>115</v>
      </c>
      <c r="B6" s="180" t="s">
        <v>202</v>
      </c>
      <c r="C6" s="146"/>
      <c r="D6" s="146"/>
      <c r="E6" s="146"/>
    </row>
    <row r="7" spans="1:5" s="127" customFormat="1" ht="14.25" customHeight="1">
      <c r="A7" s="145" t="s">
        <v>114</v>
      </c>
      <c r="B7" s="145"/>
      <c r="C7" s="194" t="s">
        <v>113</v>
      </c>
      <c r="D7" s="195"/>
      <c r="E7" s="144"/>
    </row>
    <row r="8" spans="1:5" s="127" customFormat="1" ht="14.25" customHeight="1">
      <c r="A8" s="145" t="s">
        <v>112</v>
      </c>
      <c r="B8" s="145"/>
      <c r="C8" s="145" t="s">
        <v>198</v>
      </c>
      <c r="D8" s="144"/>
      <c r="E8" s="144"/>
    </row>
    <row r="9" spans="1:5" s="127" customFormat="1" ht="6.75" customHeight="1">
      <c r="A9" s="140"/>
      <c r="B9" s="140"/>
      <c r="C9" s="140"/>
      <c r="D9" s="140"/>
      <c r="E9" s="140"/>
    </row>
    <row r="10" spans="1:5" s="127" customFormat="1" ht="23.25" customHeight="1">
      <c r="A10" s="143" t="s">
        <v>111</v>
      </c>
      <c r="B10" s="143" t="s">
        <v>110</v>
      </c>
      <c r="C10" s="143" t="s">
        <v>109</v>
      </c>
      <c r="D10" s="143" t="s">
        <v>108</v>
      </c>
      <c r="E10" s="143" t="s">
        <v>107</v>
      </c>
    </row>
    <row r="11" spans="1:5" s="127" customFormat="1" ht="12.75" customHeight="1" hidden="1">
      <c r="A11" s="143" t="s">
        <v>32</v>
      </c>
      <c r="B11" s="143" t="s">
        <v>39</v>
      </c>
      <c r="C11" s="142" t="s">
        <v>55</v>
      </c>
      <c r="D11" s="142" t="s">
        <v>59</v>
      </c>
      <c r="E11" s="142" t="s">
        <v>62</v>
      </c>
    </row>
    <row r="12" spans="1:5" s="127" customFormat="1" ht="4.5" customHeight="1">
      <c r="A12" s="141"/>
      <c r="B12" s="141"/>
      <c r="C12" s="140"/>
      <c r="D12" s="140"/>
      <c r="E12" s="140"/>
    </row>
    <row r="13" spans="1:5" s="127" customFormat="1" ht="30.75" customHeight="1">
      <c r="A13" s="139" t="s">
        <v>33</v>
      </c>
      <c r="B13" s="138" t="s">
        <v>106</v>
      </c>
      <c r="C13" s="137">
        <f>SUM(C14:C15)</f>
        <v>0</v>
      </c>
      <c r="D13" s="136"/>
      <c r="E13" s="136"/>
    </row>
    <row r="14" spans="1:5" s="127" customFormat="1" ht="28.5" customHeight="1">
      <c r="A14" s="135" t="s">
        <v>59</v>
      </c>
      <c r="B14" s="134" t="s">
        <v>105</v>
      </c>
      <c r="C14" s="133">
        <f>Rozpočet!G14</f>
        <v>0</v>
      </c>
      <c r="D14" s="132"/>
      <c r="E14" s="132"/>
    </row>
    <row r="15" spans="1:5" s="127" customFormat="1" ht="28.5" customHeight="1">
      <c r="A15" s="135" t="s">
        <v>41</v>
      </c>
      <c r="B15" s="134" t="s">
        <v>104</v>
      </c>
      <c r="C15" s="133">
        <f>Rozpočet!G16</f>
        <v>0</v>
      </c>
      <c r="D15" s="132"/>
      <c r="E15" s="132"/>
    </row>
    <row r="16" spans="1:5" s="127" customFormat="1" ht="30.75" customHeight="1">
      <c r="A16" s="139" t="s">
        <v>46</v>
      </c>
      <c r="B16" s="138" t="s">
        <v>103</v>
      </c>
      <c r="C16" s="137">
        <f>SUM(C17:C19)</f>
        <v>0</v>
      </c>
      <c r="D16" s="136"/>
      <c r="E16" s="136"/>
    </row>
    <row r="17" spans="1:5" s="127" customFormat="1" ht="28.5" customHeight="1">
      <c r="A17" s="135" t="s">
        <v>102</v>
      </c>
      <c r="B17" s="134" t="s">
        <v>101</v>
      </c>
      <c r="C17" s="133">
        <f>Rozpočet!G19</f>
        <v>0</v>
      </c>
      <c r="D17" s="132"/>
      <c r="E17" s="132"/>
    </row>
    <row r="18" spans="1:5" s="127" customFormat="1" ht="28.5" customHeight="1">
      <c r="A18" s="135" t="s">
        <v>100</v>
      </c>
      <c r="B18" s="134" t="s">
        <v>99</v>
      </c>
      <c r="C18" s="133">
        <f>Rozpočet!G22</f>
        <v>0</v>
      </c>
      <c r="D18" s="132"/>
      <c r="E18" s="132"/>
    </row>
    <row r="19" spans="1:5" s="127" customFormat="1" ht="28.5" customHeight="1">
      <c r="A19" s="135" t="s">
        <v>98</v>
      </c>
      <c r="B19" s="134" t="s">
        <v>97</v>
      </c>
      <c r="C19" s="133">
        <f>Rozpočet!G36</f>
        <v>0</v>
      </c>
      <c r="D19" s="132"/>
      <c r="E19" s="132"/>
    </row>
    <row r="20" spans="1:5" s="127" customFormat="1" ht="30.75" customHeight="1">
      <c r="A20" s="139" t="s">
        <v>96</v>
      </c>
      <c r="B20" s="138" t="s">
        <v>95</v>
      </c>
      <c r="C20" s="137">
        <f>SUM(C21)</f>
        <v>0</v>
      </c>
      <c r="D20" s="136"/>
      <c r="E20" s="136"/>
    </row>
    <row r="21" spans="1:5" s="127" customFormat="1" ht="28.5" customHeight="1">
      <c r="A21" s="135" t="s">
        <v>94</v>
      </c>
      <c r="B21" s="134" t="s">
        <v>93</v>
      </c>
      <c r="C21" s="133">
        <f>Rozpočet!G41</f>
        <v>0</v>
      </c>
      <c r="D21" s="132"/>
      <c r="E21" s="132"/>
    </row>
    <row r="22" spans="1:5" s="127" customFormat="1" ht="30.75" customHeight="1">
      <c r="A22" s="131"/>
      <c r="B22" s="130" t="s">
        <v>92</v>
      </c>
      <c r="C22" s="129">
        <f>C13+C16+C20</f>
        <v>0</v>
      </c>
      <c r="D22" s="128"/>
      <c r="E22" s="128"/>
    </row>
  </sheetData>
  <sheetProtection/>
  <mergeCells count="1">
    <mergeCell ref="A1:E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49">
      <selection activeCell="E54" sqref="E54"/>
    </sheetView>
  </sheetViews>
  <sheetFormatPr defaultColWidth="10.5" defaultRowHeight="12" customHeight="1"/>
  <cols>
    <col min="1" max="1" width="4" style="152" customWidth="1"/>
    <col min="2" max="2" width="16.33203125" style="151" customWidth="1"/>
    <col min="3" max="3" width="49.83203125" style="151" customWidth="1"/>
    <col min="4" max="4" width="3.83203125" style="151" customWidth="1"/>
    <col min="5" max="5" width="11.33203125" style="150" customWidth="1"/>
    <col min="6" max="6" width="11.5" style="193" customWidth="1"/>
    <col min="7" max="7" width="17.33203125" style="193" customWidth="1"/>
    <col min="8" max="8" width="13.83203125" style="150" customWidth="1"/>
    <col min="9" max="16384" width="10.5" style="1" customWidth="1"/>
  </cols>
  <sheetData>
    <row r="1" spans="1:8" s="2" customFormat="1" ht="27.75" customHeight="1">
      <c r="A1" s="226" t="s">
        <v>196</v>
      </c>
      <c r="B1" s="227"/>
      <c r="C1" s="227"/>
      <c r="D1" s="227"/>
      <c r="E1" s="227"/>
      <c r="F1" s="227"/>
      <c r="G1" s="227"/>
      <c r="H1" s="227"/>
    </row>
    <row r="2" spans="1:8" s="2" customFormat="1" ht="12.75" customHeight="1">
      <c r="A2" s="177" t="s">
        <v>200</v>
      </c>
      <c r="B2" s="171"/>
      <c r="C2" s="148" t="s">
        <v>201</v>
      </c>
      <c r="D2" s="171"/>
      <c r="E2" s="171"/>
      <c r="F2" s="181"/>
      <c r="G2" s="181"/>
      <c r="H2" s="171"/>
    </row>
    <row r="3" spans="1:8" s="2" customFormat="1" ht="12.75" customHeight="1">
      <c r="A3" s="177" t="s">
        <v>116</v>
      </c>
      <c r="B3" s="171"/>
      <c r="C3" s="179" t="s">
        <v>203</v>
      </c>
      <c r="D3" s="171"/>
      <c r="E3" s="171"/>
      <c r="F3" s="181"/>
      <c r="G3" s="181"/>
      <c r="H3" s="171"/>
    </row>
    <row r="4" spans="1:8" s="2" customFormat="1" ht="13.5" customHeight="1">
      <c r="A4" s="176"/>
      <c r="B4" s="177"/>
      <c r="C4" s="176"/>
      <c r="D4" s="175"/>
      <c r="E4" s="175"/>
      <c r="F4" s="182"/>
      <c r="G4" s="182"/>
      <c r="H4" s="175"/>
    </row>
    <row r="5" spans="1:8" s="2" customFormat="1" ht="6.75" customHeight="1">
      <c r="A5" s="168"/>
      <c r="B5" s="174"/>
      <c r="C5" s="174"/>
      <c r="D5" s="174"/>
      <c r="E5" s="173"/>
      <c r="F5" s="183"/>
      <c r="G5" s="183"/>
      <c r="H5" s="173"/>
    </row>
    <row r="6" spans="1:8" s="2" customFormat="1" ht="12.75" customHeight="1">
      <c r="A6" s="171" t="s">
        <v>115</v>
      </c>
      <c r="B6" s="171"/>
      <c r="C6" s="180" t="s">
        <v>202</v>
      </c>
      <c r="D6" s="171"/>
      <c r="E6" s="171"/>
      <c r="F6" s="181"/>
      <c r="G6" s="181"/>
      <c r="H6" s="171"/>
    </row>
    <row r="7" spans="1:8" s="2" customFormat="1" ht="13.5" customHeight="1">
      <c r="A7" s="171" t="s">
        <v>195</v>
      </c>
      <c r="B7" s="171"/>
      <c r="C7" s="171"/>
      <c r="D7" s="171"/>
      <c r="E7" s="171" t="s">
        <v>113</v>
      </c>
      <c r="F7" s="181"/>
      <c r="G7" s="181"/>
      <c r="H7" s="171"/>
    </row>
    <row r="8" spans="1:8" s="2" customFormat="1" ht="13.5" customHeight="1">
      <c r="A8" s="228" t="s">
        <v>112</v>
      </c>
      <c r="B8" s="229"/>
      <c r="C8" s="229"/>
      <c r="D8" s="172"/>
      <c r="E8" s="171" t="s">
        <v>198</v>
      </c>
      <c r="F8" s="184"/>
      <c r="G8" s="184"/>
      <c r="H8" s="170"/>
    </row>
    <row r="9" spans="1:8" s="2" customFormat="1" ht="6.75" customHeight="1">
      <c r="A9" s="168"/>
      <c r="B9" s="168"/>
      <c r="C9" s="168"/>
      <c r="D9" s="168"/>
      <c r="E9" s="168"/>
      <c r="F9" s="185"/>
      <c r="G9" s="185"/>
      <c r="H9" s="168"/>
    </row>
    <row r="10" spans="1:8" s="2" customFormat="1" ht="28.5" customHeight="1">
      <c r="A10" s="169" t="s">
        <v>194</v>
      </c>
      <c r="B10" s="169" t="s">
        <v>193</v>
      </c>
      <c r="C10" s="169" t="s">
        <v>110</v>
      </c>
      <c r="D10" s="169" t="s">
        <v>192</v>
      </c>
      <c r="E10" s="169" t="s">
        <v>191</v>
      </c>
      <c r="F10" s="186" t="s">
        <v>190</v>
      </c>
      <c r="G10" s="186" t="s">
        <v>109</v>
      </c>
      <c r="H10" s="169" t="s">
        <v>108</v>
      </c>
    </row>
    <row r="11" spans="1:8" s="2" customFormat="1" ht="12.75" customHeight="1" hidden="1">
      <c r="A11" s="169" t="s">
        <v>32</v>
      </c>
      <c r="B11" s="169" t="s">
        <v>39</v>
      </c>
      <c r="C11" s="169" t="s">
        <v>45</v>
      </c>
      <c r="D11" s="169" t="s">
        <v>51</v>
      </c>
      <c r="E11" s="169" t="s">
        <v>55</v>
      </c>
      <c r="F11" s="186" t="s">
        <v>59</v>
      </c>
      <c r="G11" s="186" t="s">
        <v>62</v>
      </c>
      <c r="H11" s="169" t="s">
        <v>35</v>
      </c>
    </row>
    <row r="12" spans="1:8" s="2" customFormat="1" ht="3" customHeight="1">
      <c r="A12" s="168"/>
      <c r="B12" s="168"/>
      <c r="C12" s="168"/>
      <c r="D12" s="168"/>
      <c r="E12" s="168"/>
      <c r="F12" s="185"/>
      <c r="G12" s="185"/>
      <c r="H12" s="168"/>
    </row>
    <row r="13" spans="1:8" s="2" customFormat="1" ht="30.75" customHeight="1">
      <c r="A13" s="167"/>
      <c r="B13" s="166" t="s">
        <v>33</v>
      </c>
      <c r="C13" s="166" t="s">
        <v>106</v>
      </c>
      <c r="D13" s="166"/>
      <c r="E13" s="165"/>
      <c r="F13" s="187"/>
      <c r="G13" s="187">
        <f>G14+G16</f>
        <v>0</v>
      </c>
      <c r="H13" s="165"/>
    </row>
    <row r="14" spans="1:8" s="2" customFormat="1" ht="28.5" customHeight="1">
      <c r="A14" s="164"/>
      <c r="B14" s="163" t="s">
        <v>59</v>
      </c>
      <c r="C14" s="163" t="s">
        <v>105</v>
      </c>
      <c r="D14" s="163"/>
      <c r="E14" s="162"/>
      <c r="F14" s="188"/>
      <c r="G14" s="188">
        <f>SUM(G15)</f>
        <v>0</v>
      </c>
      <c r="H14" s="162"/>
    </row>
    <row r="15" spans="1:8" s="2" customFormat="1" ht="30" customHeight="1">
      <c r="A15" s="158">
        <v>1</v>
      </c>
      <c r="B15" s="157" t="s">
        <v>189</v>
      </c>
      <c r="C15" s="157" t="s">
        <v>188</v>
      </c>
      <c r="D15" s="157" t="s">
        <v>131</v>
      </c>
      <c r="E15" s="156">
        <v>11.08</v>
      </c>
      <c r="F15" s="189"/>
      <c r="G15" s="189">
        <f>ROUND(E15*F15,2)</f>
        <v>0</v>
      </c>
      <c r="H15" s="156"/>
    </row>
    <row r="16" spans="1:8" s="2" customFormat="1" ht="28.5" customHeight="1">
      <c r="A16" s="164"/>
      <c r="B16" s="163" t="s">
        <v>41</v>
      </c>
      <c r="C16" s="163" t="s">
        <v>104</v>
      </c>
      <c r="D16" s="163"/>
      <c r="E16" s="162"/>
      <c r="F16" s="188"/>
      <c r="G16" s="188">
        <f>SUM(G17)</f>
        <v>0</v>
      </c>
      <c r="H16" s="162"/>
    </row>
    <row r="17" spans="1:8" s="2" customFormat="1" ht="24" customHeight="1">
      <c r="A17" s="158">
        <v>2</v>
      </c>
      <c r="B17" s="157" t="s">
        <v>187</v>
      </c>
      <c r="C17" s="157" t="s">
        <v>186</v>
      </c>
      <c r="D17" s="157" t="s">
        <v>150</v>
      </c>
      <c r="E17" s="156">
        <v>10</v>
      </c>
      <c r="F17" s="189"/>
      <c r="G17" s="189">
        <f>ROUND(E17*F17,2)</f>
        <v>0</v>
      </c>
      <c r="H17" s="156"/>
    </row>
    <row r="18" spans="1:8" s="2" customFormat="1" ht="30.75" customHeight="1">
      <c r="A18" s="167"/>
      <c r="B18" s="166" t="s">
        <v>46</v>
      </c>
      <c r="C18" s="166" t="s">
        <v>103</v>
      </c>
      <c r="D18" s="166"/>
      <c r="E18" s="165"/>
      <c r="F18" s="187"/>
      <c r="G18" s="187">
        <f>G19+G22+G36</f>
        <v>0</v>
      </c>
      <c r="H18" s="165"/>
    </row>
    <row r="19" spans="1:8" s="2" customFormat="1" ht="28.5" customHeight="1">
      <c r="A19" s="164"/>
      <c r="B19" s="163" t="s">
        <v>102</v>
      </c>
      <c r="C19" s="163" t="s">
        <v>101</v>
      </c>
      <c r="D19" s="163"/>
      <c r="E19" s="162"/>
      <c r="F19" s="188"/>
      <c r="G19" s="188">
        <f>SUM(G20:G21)</f>
        <v>0</v>
      </c>
      <c r="H19" s="162"/>
    </row>
    <row r="20" spans="1:8" s="2" customFormat="1" ht="24" customHeight="1">
      <c r="A20" s="158">
        <v>3</v>
      </c>
      <c r="B20" s="157" t="s">
        <v>185</v>
      </c>
      <c r="C20" s="157" t="s">
        <v>184</v>
      </c>
      <c r="D20" s="157" t="s">
        <v>150</v>
      </c>
      <c r="E20" s="156">
        <v>1</v>
      </c>
      <c r="F20" s="189"/>
      <c r="G20" s="189">
        <f>ROUND(E20*F20,2)</f>
        <v>0</v>
      </c>
      <c r="H20" s="156"/>
    </row>
    <row r="21" spans="1:8" s="2" customFormat="1" ht="24" customHeight="1">
      <c r="A21" s="158">
        <v>4</v>
      </c>
      <c r="B21" s="157" t="s">
        <v>183</v>
      </c>
      <c r="C21" s="157" t="s">
        <v>182</v>
      </c>
      <c r="D21" s="157" t="s">
        <v>131</v>
      </c>
      <c r="E21" s="156">
        <v>11</v>
      </c>
      <c r="F21" s="189"/>
      <c r="G21" s="189">
        <f>ROUND(E21*F21,2)</f>
        <v>0</v>
      </c>
      <c r="H21" s="156"/>
    </row>
    <row r="22" spans="1:8" s="2" customFormat="1" ht="28.5" customHeight="1">
      <c r="A22" s="164"/>
      <c r="B22" s="163" t="s">
        <v>100</v>
      </c>
      <c r="C22" s="163" t="s">
        <v>99</v>
      </c>
      <c r="D22" s="163"/>
      <c r="E22" s="162"/>
      <c r="F22" s="188"/>
      <c r="G22" s="188">
        <f>SUM(G23:G35)</f>
        <v>0</v>
      </c>
      <c r="H22" s="162"/>
    </row>
    <row r="23" spans="1:8" s="2" customFormat="1" ht="24" customHeight="1">
      <c r="A23" s="158">
        <v>5</v>
      </c>
      <c r="B23" s="157" t="s">
        <v>181</v>
      </c>
      <c r="C23" s="157" t="s">
        <v>180</v>
      </c>
      <c r="D23" s="157" t="s">
        <v>131</v>
      </c>
      <c r="E23" s="156">
        <v>13.7</v>
      </c>
      <c r="F23" s="189"/>
      <c r="G23" s="189">
        <f>ROUND(E23*F23,2)</f>
        <v>0</v>
      </c>
      <c r="H23" s="156"/>
    </row>
    <row r="24" spans="1:8" s="2" customFormat="1" ht="24" customHeight="1">
      <c r="A24" s="161">
        <v>6</v>
      </c>
      <c r="B24" s="160" t="s">
        <v>179</v>
      </c>
      <c r="C24" s="160" t="s">
        <v>178</v>
      </c>
      <c r="D24" s="160" t="s">
        <v>131</v>
      </c>
      <c r="E24" s="159">
        <v>9.62</v>
      </c>
      <c r="F24" s="191"/>
      <c r="G24" s="190">
        <f aca="true" t="shared" si="0" ref="G24:G39">ROUND(E24*F24,2)</f>
        <v>0</v>
      </c>
      <c r="H24" s="159"/>
    </row>
    <row r="25" spans="1:8" s="2" customFormat="1" ht="90">
      <c r="A25" s="161">
        <v>7</v>
      </c>
      <c r="B25" s="160" t="s">
        <v>177</v>
      </c>
      <c r="C25" s="160" t="s">
        <v>197</v>
      </c>
      <c r="D25" s="160" t="s">
        <v>118</v>
      </c>
      <c r="E25" s="159">
        <v>1</v>
      </c>
      <c r="F25" s="191"/>
      <c r="G25" s="190">
        <f t="shared" si="0"/>
        <v>0</v>
      </c>
      <c r="H25" s="159"/>
    </row>
    <row r="26" spans="1:8" s="2" customFormat="1" ht="24" customHeight="1">
      <c r="A26" s="158">
        <v>8</v>
      </c>
      <c r="B26" s="157" t="s">
        <v>176</v>
      </c>
      <c r="C26" s="157" t="s">
        <v>175</v>
      </c>
      <c r="D26" s="157" t="s">
        <v>118</v>
      </c>
      <c r="E26" s="156">
        <v>1</v>
      </c>
      <c r="F26" s="189"/>
      <c r="G26" s="189">
        <f t="shared" si="0"/>
        <v>0</v>
      </c>
      <c r="H26" s="156"/>
    </row>
    <row r="27" spans="1:8" s="2" customFormat="1" ht="24" customHeight="1">
      <c r="A27" s="161">
        <v>9</v>
      </c>
      <c r="B27" s="160" t="s">
        <v>171</v>
      </c>
      <c r="C27" s="160" t="s">
        <v>174</v>
      </c>
      <c r="D27" s="160" t="s">
        <v>118</v>
      </c>
      <c r="E27" s="159">
        <v>1</v>
      </c>
      <c r="F27" s="191"/>
      <c r="G27" s="190">
        <f t="shared" si="0"/>
        <v>0</v>
      </c>
      <c r="H27" s="159"/>
    </row>
    <row r="28" spans="1:8" s="2" customFormat="1" ht="24" customHeight="1">
      <c r="A28" s="158">
        <v>10</v>
      </c>
      <c r="B28" s="157" t="s">
        <v>173</v>
      </c>
      <c r="C28" s="157" t="s">
        <v>172</v>
      </c>
      <c r="D28" s="157" t="s">
        <v>118</v>
      </c>
      <c r="E28" s="156">
        <v>1</v>
      </c>
      <c r="F28" s="189"/>
      <c r="G28" s="189">
        <f t="shared" si="0"/>
        <v>0</v>
      </c>
      <c r="H28" s="156"/>
    </row>
    <row r="29" spans="1:8" s="2" customFormat="1" ht="24" customHeight="1">
      <c r="A29" s="161">
        <v>11</v>
      </c>
      <c r="B29" s="160" t="s">
        <v>171</v>
      </c>
      <c r="C29" s="160" t="s">
        <v>170</v>
      </c>
      <c r="D29" s="160" t="s">
        <v>118</v>
      </c>
      <c r="E29" s="159">
        <v>1</v>
      </c>
      <c r="F29" s="191"/>
      <c r="G29" s="190">
        <f t="shared" si="0"/>
        <v>0</v>
      </c>
      <c r="H29" s="159"/>
    </row>
    <row r="30" spans="1:8" s="2" customFormat="1" ht="24" customHeight="1">
      <c r="A30" s="158">
        <v>12</v>
      </c>
      <c r="B30" s="157" t="s">
        <v>169</v>
      </c>
      <c r="C30" s="157" t="s">
        <v>168</v>
      </c>
      <c r="D30" s="157" t="s">
        <v>118</v>
      </c>
      <c r="E30" s="156">
        <v>2</v>
      </c>
      <c r="F30" s="189"/>
      <c r="G30" s="189">
        <f t="shared" si="0"/>
        <v>0</v>
      </c>
      <c r="H30" s="156"/>
    </row>
    <row r="31" spans="1:8" s="2" customFormat="1" ht="24" customHeight="1">
      <c r="A31" s="161">
        <v>13</v>
      </c>
      <c r="B31" s="160" t="s">
        <v>167</v>
      </c>
      <c r="C31" s="160" t="s">
        <v>166</v>
      </c>
      <c r="D31" s="160" t="s">
        <v>118</v>
      </c>
      <c r="E31" s="159">
        <v>1</v>
      </c>
      <c r="F31" s="191"/>
      <c r="G31" s="190">
        <f t="shared" si="0"/>
        <v>0</v>
      </c>
      <c r="H31" s="159"/>
    </row>
    <row r="32" spans="1:8" s="2" customFormat="1" ht="24" customHeight="1">
      <c r="A32" s="161">
        <v>14</v>
      </c>
      <c r="B32" s="160" t="s">
        <v>165</v>
      </c>
      <c r="C32" s="160" t="s">
        <v>164</v>
      </c>
      <c r="D32" s="160" t="s">
        <v>118</v>
      </c>
      <c r="E32" s="159">
        <v>1</v>
      </c>
      <c r="F32" s="191"/>
      <c r="G32" s="190">
        <f t="shared" si="0"/>
        <v>0</v>
      </c>
      <c r="H32" s="159"/>
    </row>
    <row r="33" spans="1:8" s="2" customFormat="1" ht="24" customHeight="1">
      <c r="A33" s="158">
        <v>15</v>
      </c>
      <c r="B33" s="157" t="s">
        <v>163</v>
      </c>
      <c r="C33" s="157" t="s">
        <v>162</v>
      </c>
      <c r="D33" s="157" t="s">
        <v>118</v>
      </c>
      <c r="E33" s="156">
        <v>1</v>
      </c>
      <c r="F33" s="189"/>
      <c r="G33" s="189">
        <f t="shared" si="0"/>
        <v>0</v>
      </c>
      <c r="H33" s="156"/>
    </row>
    <row r="34" spans="1:8" s="2" customFormat="1" ht="24" customHeight="1">
      <c r="A34" s="161">
        <v>16</v>
      </c>
      <c r="B34" s="160" t="s">
        <v>161</v>
      </c>
      <c r="C34" s="160" t="s">
        <v>160</v>
      </c>
      <c r="D34" s="160" t="s">
        <v>118</v>
      </c>
      <c r="E34" s="159">
        <v>1</v>
      </c>
      <c r="F34" s="191"/>
      <c r="G34" s="190">
        <f t="shared" si="0"/>
        <v>0</v>
      </c>
      <c r="H34" s="159"/>
    </row>
    <row r="35" spans="1:8" s="2" customFormat="1" ht="24" customHeight="1">
      <c r="A35" s="158">
        <v>17</v>
      </c>
      <c r="B35" s="157" t="s">
        <v>159</v>
      </c>
      <c r="C35" s="157" t="s">
        <v>158</v>
      </c>
      <c r="D35" s="157" t="s">
        <v>157</v>
      </c>
      <c r="E35" s="156">
        <v>0.18</v>
      </c>
      <c r="F35" s="189"/>
      <c r="G35" s="189">
        <f t="shared" si="0"/>
        <v>0</v>
      </c>
      <c r="H35" s="156"/>
    </row>
    <row r="36" spans="1:8" s="2" customFormat="1" ht="28.5" customHeight="1">
      <c r="A36" s="164"/>
      <c r="B36" s="163" t="s">
        <v>98</v>
      </c>
      <c r="C36" s="163" t="s">
        <v>97</v>
      </c>
      <c r="D36" s="163"/>
      <c r="E36" s="162"/>
      <c r="F36" s="188"/>
      <c r="G36" s="188">
        <f>SUM(G37:G39)</f>
        <v>0</v>
      </c>
      <c r="H36" s="162"/>
    </row>
    <row r="37" spans="1:8" s="2" customFormat="1" ht="24" customHeight="1">
      <c r="A37" s="158">
        <v>18</v>
      </c>
      <c r="B37" s="157" t="s">
        <v>156</v>
      </c>
      <c r="C37" s="157" t="s">
        <v>155</v>
      </c>
      <c r="D37" s="157" t="s">
        <v>150</v>
      </c>
      <c r="E37" s="156">
        <v>60</v>
      </c>
      <c r="F37" s="189"/>
      <c r="G37" s="189">
        <f t="shared" si="0"/>
        <v>0</v>
      </c>
      <c r="H37" s="156"/>
    </row>
    <row r="38" spans="1:8" s="2" customFormat="1" ht="24" customHeight="1">
      <c r="A38" s="158">
        <v>19</v>
      </c>
      <c r="B38" s="157" t="s">
        <v>154</v>
      </c>
      <c r="C38" s="157" t="s">
        <v>153</v>
      </c>
      <c r="D38" s="157" t="s">
        <v>150</v>
      </c>
      <c r="E38" s="156">
        <v>60</v>
      </c>
      <c r="F38" s="189"/>
      <c r="G38" s="189">
        <f t="shared" si="0"/>
        <v>0</v>
      </c>
      <c r="H38" s="156"/>
    </row>
    <row r="39" spans="1:8" s="2" customFormat="1" ht="34.5" customHeight="1">
      <c r="A39" s="158">
        <v>20</v>
      </c>
      <c r="B39" s="157" t="s">
        <v>152</v>
      </c>
      <c r="C39" s="157" t="s">
        <v>151</v>
      </c>
      <c r="D39" s="157" t="s">
        <v>150</v>
      </c>
      <c r="E39" s="156">
        <v>60</v>
      </c>
      <c r="F39" s="189"/>
      <c r="G39" s="189">
        <f t="shared" si="0"/>
        <v>0</v>
      </c>
      <c r="H39" s="156"/>
    </row>
    <row r="40" spans="1:8" s="2" customFormat="1" ht="30.75" customHeight="1">
      <c r="A40" s="167"/>
      <c r="B40" s="166" t="s">
        <v>96</v>
      </c>
      <c r="C40" s="166" t="s">
        <v>95</v>
      </c>
      <c r="D40" s="166"/>
      <c r="E40" s="165"/>
      <c r="F40" s="187"/>
      <c r="G40" s="187">
        <f>G41</f>
        <v>0</v>
      </c>
      <c r="H40" s="165"/>
    </row>
    <row r="41" spans="1:8" s="2" customFormat="1" ht="28.5" customHeight="1">
      <c r="A41" s="164"/>
      <c r="B41" s="163" t="s">
        <v>94</v>
      </c>
      <c r="C41" s="163" t="s">
        <v>93</v>
      </c>
      <c r="D41" s="163"/>
      <c r="E41" s="162"/>
      <c r="F41" s="188"/>
      <c r="G41" s="188">
        <f>SUM(G42:G56)</f>
        <v>0</v>
      </c>
      <c r="H41" s="162"/>
    </row>
    <row r="42" spans="1:8" s="2" customFormat="1" ht="30" customHeight="1">
      <c r="A42" s="158">
        <v>21</v>
      </c>
      <c r="B42" s="157" t="s">
        <v>149</v>
      </c>
      <c r="C42" s="157" t="s">
        <v>148</v>
      </c>
      <c r="D42" s="157" t="s">
        <v>118</v>
      </c>
      <c r="E42" s="156">
        <v>25</v>
      </c>
      <c r="F42" s="189"/>
      <c r="G42" s="189">
        <f aca="true" t="shared" si="1" ref="G42:G56">ROUND(E42*F42,2)</f>
        <v>0</v>
      </c>
      <c r="H42" s="156"/>
    </row>
    <row r="43" spans="1:8" s="2" customFormat="1" ht="30" customHeight="1">
      <c r="A43" s="158">
        <v>22</v>
      </c>
      <c r="B43" s="157" t="s">
        <v>147</v>
      </c>
      <c r="C43" s="157" t="s">
        <v>146</v>
      </c>
      <c r="D43" s="157" t="s">
        <v>118</v>
      </c>
      <c r="E43" s="156">
        <v>1</v>
      </c>
      <c r="F43" s="189"/>
      <c r="G43" s="189">
        <f t="shared" si="1"/>
        <v>0</v>
      </c>
      <c r="H43" s="156"/>
    </row>
    <row r="44" spans="1:8" s="2" customFormat="1" ht="30" customHeight="1">
      <c r="A44" s="158">
        <v>23</v>
      </c>
      <c r="B44" s="157" t="s">
        <v>145</v>
      </c>
      <c r="C44" s="157" t="s">
        <v>144</v>
      </c>
      <c r="D44" s="157" t="s">
        <v>118</v>
      </c>
      <c r="E44" s="156">
        <v>2</v>
      </c>
      <c r="F44" s="189"/>
      <c r="G44" s="189">
        <f t="shared" si="1"/>
        <v>0</v>
      </c>
      <c r="H44" s="156"/>
    </row>
    <row r="45" spans="1:8" s="2" customFormat="1" ht="30" customHeight="1">
      <c r="A45" s="158">
        <v>24</v>
      </c>
      <c r="B45" s="157" t="s">
        <v>143</v>
      </c>
      <c r="C45" s="157" t="s">
        <v>142</v>
      </c>
      <c r="D45" s="157" t="s">
        <v>131</v>
      </c>
      <c r="E45" s="156">
        <v>5</v>
      </c>
      <c r="F45" s="189"/>
      <c r="G45" s="189">
        <f t="shared" si="1"/>
        <v>0</v>
      </c>
      <c r="H45" s="156"/>
    </row>
    <row r="46" spans="1:8" s="2" customFormat="1" ht="30" customHeight="1">
      <c r="A46" s="161">
        <v>25</v>
      </c>
      <c r="B46" s="160" t="s">
        <v>141</v>
      </c>
      <c r="C46" s="160" t="s">
        <v>140</v>
      </c>
      <c r="D46" s="160" t="s">
        <v>131</v>
      </c>
      <c r="E46" s="159">
        <v>5</v>
      </c>
      <c r="F46" s="191"/>
      <c r="G46" s="190">
        <f t="shared" si="1"/>
        <v>0</v>
      </c>
      <c r="H46" s="159"/>
    </row>
    <row r="47" spans="1:8" s="2" customFormat="1" ht="30" customHeight="1">
      <c r="A47" s="158">
        <v>26</v>
      </c>
      <c r="B47" s="157" t="s">
        <v>139</v>
      </c>
      <c r="C47" s="157" t="s">
        <v>138</v>
      </c>
      <c r="D47" s="157" t="s">
        <v>131</v>
      </c>
      <c r="E47" s="156">
        <v>5</v>
      </c>
      <c r="F47" s="189"/>
      <c r="G47" s="189">
        <f t="shared" si="1"/>
        <v>0</v>
      </c>
      <c r="H47" s="156"/>
    </row>
    <row r="48" spans="1:8" s="2" customFormat="1" ht="30" customHeight="1">
      <c r="A48" s="161">
        <v>27</v>
      </c>
      <c r="B48" s="160" t="s">
        <v>137</v>
      </c>
      <c r="C48" s="160" t="s">
        <v>136</v>
      </c>
      <c r="D48" s="160" t="s">
        <v>131</v>
      </c>
      <c r="E48" s="159">
        <v>5</v>
      </c>
      <c r="F48" s="191"/>
      <c r="G48" s="190">
        <f t="shared" si="1"/>
        <v>0</v>
      </c>
      <c r="H48" s="159"/>
    </row>
    <row r="49" spans="1:8" s="2" customFormat="1" ht="30" customHeight="1">
      <c r="A49" s="158">
        <v>28</v>
      </c>
      <c r="B49" s="157" t="s">
        <v>135</v>
      </c>
      <c r="C49" s="157" t="s">
        <v>134</v>
      </c>
      <c r="D49" s="157" t="s">
        <v>131</v>
      </c>
      <c r="E49" s="156">
        <v>6</v>
      </c>
      <c r="F49" s="189"/>
      <c r="G49" s="189">
        <f t="shared" si="1"/>
        <v>0</v>
      </c>
      <c r="H49" s="156"/>
    </row>
    <row r="50" spans="1:8" s="2" customFormat="1" ht="30" customHeight="1">
      <c r="A50" s="161">
        <v>29</v>
      </c>
      <c r="B50" s="160" t="s">
        <v>133</v>
      </c>
      <c r="C50" s="160" t="s">
        <v>132</v>
      </c>
      <c r="D50" s="160" t="s">
        <v>131</v>
      </c>
      <c r="E50" s="159">
        <v>6</v>
      </c>
      <c r="F50" s="191"/>
      <c r="G50" s="190">
        <f t="shared" si="1"/>
        <v>0</v>
      </c>
      <c r="H50" s="159"/>
    </row>
    <row r="51" spans="1:8" s="2" customFormat="1" ht="30" customHeight="1">
      <c r="A51" s="158">
        <v>30</v>
      </c>
      <c r="B51" s="157" t="s">
        <v>130</v>
      </c>
      <c r="C51" s="157" t="s">
        <v>129</v>
      </c>
      <c r="D51" s="157" t="s">
        <v>118</v>
      </c>
      <c r="E51" s="156">
        <v>2</v>
      </c>
      <c r="F51" s="189"/>
      <c r="G51" s="189">
        <f t="shared" si="1"/>
        <v>0</v>
      </c>
      <c r="H51" s="156"/>
    </row>
    <row r="52" spans="1:8" s="2" customFormat="1" ht="30" customHeight="1">
      <c r="A52" s="161">
        <v>31</v>
      </c>
      <c r="B52" s="160" t="s">
        <v>128</v>
      </c>
      <c r="C52" s="160" t="s">
        <v>127</v>
      </c>
      <c r="D52" s="160" t="s">
        <v>118</v>
      </c>
      <c r="E52" s="159">
        <v>1</v>
      </c>
      <c r="F52" s="191"/>
      <c r="G52" s="190">
        <f t="shared" si="1"/>
        <v>0</v>
      </c>
      <c r="H52" s="159"/>
    </row>
    <row r="53" spans="1:8" s="2" customFormat="1" ht="30" customHeight="1">
      <c r="A53" s="158">
        <v>32</v>
      </c>
      <c r="B53" s="157" t="s">
        <v>126</v>
      </c>
      <c r="C53" s="157" t="s">
        <v>125</v>
      </c>
      <c r="D53" s="157" t="s">
        <v>118</v>
      </c>
      <c r="E53" s="156">
        <v>2</v>
      </c>
      <c r="F53" s="189"/>
      <c r="G53" s="189">
        <f t="shared" si="1"/>
        <v>0</v>
      </c>
      <c r="H53" s="156"/>
    </row>
    <row r="54" spans="1:8" s="2" customFormat="1" ht="30" customHeight="1">
      <c r="A54" s="158">
        <v>33</v>
      </c>
      <c r="B54" s="157" t="s">
        <v>124</v>
      </c>
      <c r="C54" s="157" t="s">
        <v>123</v>
      </c>
      <c r="D54" s="157" t="s">
        <v>118</v>
      </c>
      <c r="E54" s="156">
        <v>1</v>
      </c>
      <c r="F54" s="189"/>
      <c r="G54" s="189">
        <f t="shared" si="1"/>
        <v>0</v>
      </c>
      <c r="H54" s="156"/>
    </row>
    <row r="55" spans="1:8" s="2" customFormat="1" ht="30" customHeight="1">
      <c r="A55" s="161">
        <v>34</v>
      </c>
      <c r="B55" s="160" t="s">
        <v>122</v>
      </c>
      <c r="C55" s="160" t="s">
        <v>121</v>
      </c>
      <c r="D55" s="160" t="s">
        <v>118</v>
      </c>
      <c r="E55" s="159">
        <v>1</v>
      </c>
      <c r="F55" s="191"/>
      <c r="G55" s="190">
        <f t="shared" si="1"/>
        <v>0</v>
      </c>
      <c r="H55" s="159"/>
    </row>
    <row r="56" spans="1:8" s="2" customFormat="1" ht="30" customHeight="1">
      <c r="A56" s="158">
        <v>35</v>
      </c>
      <c r="B56" s="157" t="s">
        <v>120</v>
      </c>
      <c r="C56" s="157" t="s">
        <v>119</v>
      </c>
      <c r="D56" s="157" t="s">
        <v>118</v>
      </c>
      <c r="E56" s="156">
        <v>1</v>
      </c>
      <c r="F56" s="189"/>
      <c r="G56" s="189">
        <f t="shared" si="1"/>
        <v>0</v>
      </c>
      <c r="H56" s="156"/>
    </row>
    <row r="57" spans="1:8" s="2" customFormat="1" ht="30.75" customHeight="1">
      <c r="A57" s="155"/>
      <c r="B57" s="154"/>
      <c r="C57" s="154" t="s">
        <v>92</v>
      </c>
      <c r="D57" s="154"/>
      <c r="E57" s="153"/>
      <c r="F57" s="192"/>
      <c r="G57" s="192">
        <f>G13+G18+G40</f>
        <v>0</v>
      </c>
      <c r="H57" s="153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Hvozdovičová</dc:creator>
  <cp:keywords/>
  <dc:description/>
  <cp:lastModifiedBy>Dagmar Hvozdovičová</cp:lastModifiedBy>
  <dcterms:created xsi:type="dcterms:W3CDTF">2020-09-24T12:57:47Z</dcterms:created>
  <dcterms:modified xsi:type="dcterms:W3CDTF">2020-09-24T12:57:47Z</dcterms:modified>
  <cp:category/>
  <cp:version/>
  <cp:contentType/>
  <cp:contentStatus/>
</cp:coreProperties>
</file>