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kancelarka\Správa o činnosti UPJS\za rok 2018\na MSVVaS\sprava o cinnosti\"/>
    </mc:Choice>
  </mc:AlternateContent>
  <bookViews>
    <workbookView xWindow="690" yWindow="120" windowWidth="17865" windowHeight="6750" tabRatio="1000" firstSheet="17" activeTab="18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_FilterDatabase" localSheetId="23" hidden="1">'T19 Výskumné projekty'!$A$2:$L$224</definedName>
    <definedName name="_xlnm.Print_Area" localSheetId="21">'17 HI konania'!$A$1:$B$36</definedName>
    <definedName name="_xlnm.Print_Area" localSheetId="22">'18 HI pozastavene, odňatie '!$A$1:$C$18</definedName>
    <definedName name="_xlnm.Print_Area" localSheetId="16">'T12 záverečné práce'!$A$1:$K$8</definedName>
    <definedName name="_xlnm.Print_Area" localSheetId="23">'T19 Výskumné projekty'!$A$1:$L$224</definedName>
    <definedName name="_xlnm.Print_Area" localSheetId="24">'T20 Ostatné (nevýsk.) projekty'!$A$1:$L$62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konania'!$A$1:$I$13</definedName>
  </definedNames>
  <calcPr calcId="162913"/>
</workbook>
</file>

<file path=xl/calcChain.xml><?xml version="1.0" encoding="utf-8"?>
<calcChain xmlns="http://schemas.openxmlformats.org/spreadsheetml/2006/main">
  <c r="M19" i="13" l="1"/>
  <c r="K19" i="13"/>
  <c r="J19" i="13"/>
  <c r="I19" i="13"/>
  <c r="G19" i="13"/>
  <c r="F19" i="13"/>
  <c r="E19" i="13"/>
  <c r="C19" i="13"/>
  <c r="M15" i="13"/>
  <c r="L15" i="13"/>
  <c r="L19" i="13" s="1"/>
  <c r="K15" i="13"/>
  <c r="J15" i="13"/>
  <c r="I15" i="13"/>
  <c r="H15" i="13"/>
  <c r="H19" i="13" s="1"/>
  <c r="G15" i="13"/>
  <c r="F15" i="13"/>
  <c r="E15" i="13"/>
  <c r="D15" i="13"/>
  <c r="D19" i="13" s="1"/>
  <c r="C15" i="13"/>
  <c r="H14" i="13"/>
  <c r="B14" i="13"/>
  <c r="H13" i="13"/>
  <c r="B13" i="13"/>
  <c r="H12" i="13"/>
  <c r="B12" i="13"/>
  <c r="H11" i="13"/>
  <c r="B11" i="13"/>
  <c r="H10" i="13"/>
  <c r="B10" i="13"/>
  <c r="H9" i="13"/>
  <c r="B9" i="13"/>
  <c r="H8" i="13"/>
  <c r="B8" i="13"/>
  <c r="H7" i="13"/>
  <c r="B7" i="13"/>
  <c r="H6" i="13"/>
  <c r="B6" i="13"/>
  <c r="H5" i="13"/>
  <c r="B5" i="13"/>
  <c r="H4" i="13"/>
  <c r="B4" i="13"/>
  <c r="C12" i="19"/>
  <c r="B12" i="19"/>
  <c r="I6" i="19"/>
  <c r="H6" i="19"/>
  <c r="G6" i="19"/>
  <c r="F6" i="19"/>
  <c r="E6" i="19"/>
  <c r="D6" i="19"/>
  <c r="C6" i="19"/>
  <c r="B6" i="19"/>
  <c r="I16" i="13" l="1"/>
  <c r="I20" i="13" s="1"/>
  <c r="M16" i="13"/>
  <c r="M20" i="13" s="1"/>
  <c r="J16" i="13"/>
  <c r="J20" i="13" s="1"/>
  <c r="B15" i="13"/>
  <c r="D16" i="13" s="1"/>
  <c r="D20" i="13" s="1"/>
  <c r="K16" i="13"/>
  <c r="K20" i="13" s="1"/>
  <c r="L16" i="13"/>
  <c r="L20" i="13" s="1"/>
  <c r="E16" i="13" l="1"/>
  <c r="E20" i="13" s="1"/>
  <c r="G16" i="13"/>
  <c r="G20" i="13" s="1"/>
  <c r="C16" i="13"/>
  <c r="C20" i="13" s="1"/>
  <c r="B19" i="13"/>
  <c r="F16" i="13"/>
  <c r="F20" i="13" s="1"/>
  <c r="H16" i="13"/>
  <c r="H20" i="13" s="1"/>
  <c r="K22" i="15" l="1"/>
  <c r="J22" i="15"/>
  <c r="I22" i="15"/>
  <c r="H22" i="15"/>
  <c r="G22" i="15"/>
  <c r="F22" i="15"/>
  <c r="E22" i="15"/>
  <c r="D22" i="15"/>
  <c r="C22" i="15"/>
  <c r="B22" i="15"/>
  <c r="K11" i="15"/>
  <c r="K24" i="15" s="1"/>
  <c r="K25" i="15" s="1"/>
  <c r="J11" i="15"/>
  <c r="J24" i="15" s="1"/>
  <c r="J25" i="15" s="1"/>
  <c r="I11" i="15"/>
  <c r="I24" i="15" s="1"/>
  <c r="I25" i="15" s="1"/>
  <c r="H11" i="15"/>
  <c r="H24" i="15" s="1"/>
  <c r="H25" i="15" s="1"/>
  <c r="G11" i="15"/>
  <c r="G24" i="15" s="1"/>
  <c r="G25" i="15" s="1"/>
  <c r="F11" i="15"/>
  <c r="F24" i="15" s="1"/>
  <c r="F25" i="15" s="1"/>
  <c r="E11" i="15"/>
  <c r="E24" i="15" s="1"/>
  <c r="E25" i="15" s="1"/>
  <c r="D11" i="15"/>
  <c r="D24" i="15" s="1"/>
  <c r="D25" i="15" s="1"/>
  <c r="C11" i="15"/>
  <c r="C24" i="15" s="1"/>
  <c r="C25" i="15" s="1"/>
  <c r="B11" i="15"/>
  <c r="B24" i="15" s="1"/>
  <c r="B25" i="15" s="1"/>
  <c r="K22" i="16"/>
  <c r="J22" i="16"/>
  <c r="I22" i="16"/>
  <c r="H22" i="16"/>
  <c r="G22" i="16"/>
  <c r="F22" i="16"/>
  <c r="E22" i="16"/>
  <c r="D22" i="16"/>
  <c r="C22" i="16"/>
  <c r="B22" i="16"/>
  <c r="K11" i="16"/>
  <c r="K24" i="16" s="1"/>
  <c r="K25" i="16" s="1"/>
  <c r="J11" i="16"/>
  <c r="J24" i="16" s="1"/>
  <c r="J25" i="16" s="1"/>
  <c r="I11" i="16"/>
  <c r="I24" i="16" s="1"/>
  <c r="I25" i="16" s="1"/>
  <c r="H11" i="16"/>
  <c r="H24" i="16" s="1"/>
  <c r="H25" i="16" s="1"/>
  <c r="G11" i="16"/>
  <c r="G24" i="16" s="1"/>
  <c r="G25" i="16" s="1"/>
  <c r="F11" i="16"/>
  <c r="F24" i="16" s="1"/>
  <c r="F25" i="16" s="1"/>
  <c r="E11" i="16"/>
  <c r="E24" i="16" s="1"/>
  <c r="E25" i="16" s="1"/>
  <c r="D11" i="16"/>
  <c r="D24" i="16" s="1"/>
  <c r="D25" i="16" s="1"/>
  <c r="C11" i="16"/>
  <c r="C24" i="16" s="1"/>
  <c r="C25" i="16" s="1"/>
  <c r="B11" i="16"/>
  <c r="B24" i="16" s="1"/>
  <c r="B25" i="16" s="1"/>
  <c r="J20" i="9" l="1"/>
  <c r="I20" i="9"/>
  <c r="H20" i="9"/>
  <c r="G20" i="9"/>
  <c r="F20" i="9"/>
  <c r="E20" i="9"/>
  <c r="D20" i="9"/>
  <c r="C20" i="9"/>
  <c r="B20" i="9"/>
  <c r="K19" i="9"/>
  <c r="K18" i="9"/>
  <c r="K17" i="9"/>
  <c r="K16" i="9"/>
  <c r="K15" i="9"/>
  <c r="K14" i="9"/>
  <c r="K20" i="9" s="1"/>
  <c r="K9" i="9" l="1"/>
  <c r="K8" i="9"/>
  <c r="K7" i="9"/>
  <c r="K6" i="9"/>
  <c r="K5" i="9"/>
  <c r="K4" i="9"/>
  <c r="F75" i="6" l="1"/>
  <c r="F67" i="6"/>
  <c r="F106" i="5" l="1"/>
  <c r="F98" i="5"/>
  <c r="F123" i="5"/>
  <c r="F122" i="5"/>
  <c r="F103" i="5"/>
  <c r="F100" i="5"/>
  <c r="F104" i="5"/>
  <c r="F105" i="5"/>
  <c r="K7" i="18" l="1"/>
  <c r="J7" i="18"/>
  <c r="I7" i="18"/>
  <c r="H7" i="18"/>
  <c r="G7" i="18"/>
  <c r="F7" i="18"/>
  <c r="E7" i="18"/>
  <c r="D7" i="18"/>
  <c r="C7" i="18"/>
  <c r="B7" i="18"/>
  <c r="J9" i="3" l="1"/>
  <c r="J14" i="3"/>
  <c r="J15" i="3"/>
  <c r="J16" i="3"/>
  <c r="J17" i="3"/>
  <c r="J18" i="3"/>
  <c r="H9" i="3"/>
  <c r="H14" i="3"/>
  <c r="H15" i="3"/>
  <c r="H16" i="3"/>
  <c r="H19" i="3" s="1"/>
  <c r="H17" i="3"/>
  <c r="H18" i="3"/>
  <c r="J19" i="3" l="1"/>
  <c r="K32" i="1" l="1"/>
  <c r="L32" i="1"/>
  <c r="K5" i="1"/>
  <c r="L5" i="1"/>
  <c r="K6" i="1"/>
  <c r="L6" i="1"/>
  <c r="K7" i="1"/>
  <c r="L7" i="1"/>
  <c r="K9" i="1"/>
  <c r="L9" i="1"/>
  <c r="K10" i="1"/>
  <c r="L10" i="1"/>
  <c r="K11" i="1"/>
  <c r="L11" i="1"/>
  <c r="K12" i="1"/>
  <c r="L12" i="1"/>
  <c r="K14" i="1"/>
  <c r="L14" i="1"/>
  <c r="K15" i="1"/>
  <c r="L15" i="1"/>
  <c r="K16" i="1"/>
  <c r="L16" i="1"/>
  <c r="K17" i="1"/>
  <c r="L17" i="1"/>
  <c r="K19" i="1"/>
  <c r="L19" i="1"/>
  <c r="K20" i="1"/>
  <c r="L20" i="1"/>
  <c r="K21" i="1"/>
  <c r="L21" i="1"/>
  <c r="K22" i="1"/>
  <c r="L22" i="1"/>
  <c r="K24" i="1"/>
  <c r="L24" i="1"/>
  <c r="K25" i="1"/>
  <c r="L25" i="1"/>
  <c r="K26" i="1"/>
  <c r="L26" i="1"/>
  <c r="K27" i="1"/>
  <c r="L27" i="1"/>
  <c r="K29" i="1"/>
  <c r="L29" i="1"/>
  <c r="K30" i="1"/>
  <c r="L30" i="1"/>
  <c r="K31" i="1"/>
  <c r="L31" i="1"/>
  <c r="L4" i="1"/>
  <c r="K4" i="1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H8" i="2"/>
  <c r="I8" i="2"/>
  <c r="I38" i="2" s="1"/>
  <c r="J8" i="2"/>
  <c r="L4" i="2"/>
  <c r="K4" i="2"/>
  <c r="J38" i="2" l="1"/>
  <c r="H38" i="2"/>
  <c r="G38" i="2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H37" i="1"/>
  <c r="I37" i="1"/>
  <c r="J37" i="1"/>
  <c r="G28" i="1"/>
  <c r="H28" i="1"/>
  <c r="I28" i="1"/>
  <c r="J28" i="1"/>
  <c r="G23" i="1"/>
  <c r="H23" i="1"/>
  <c r="I23" i="1"/>
  <c r="J23" i="1"/>
  <c r="G18" i="1"/>
  <c r="H18" i="1"/>
  <c r="I18" i="1"/>
  <c r="J18" i="1"/>
  <c r="G13" i="1"/>
  <c r="H13" i="1"/>
  <c r="I13" i="1"/>
  <c r="J13" i="1"/>
  <c r="G8" i="1"/>
  <c r="H8" i="1"/>
  <c r="I8" i="1"/>
  <c r="J8" i="1"/>
  <c r="I38" i="1" l="1"/>
  <c r="G38" i="1"/>
  <c r="J38" i="1"/>
  <c r="H38" i="1"/>
  <c r="K10" i="9"/>
  <c r="H10" i="9"/>
  <c r="I10" i="9"/>
  <c r="I66" i="5" l="1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C18" i="7"/>
  <c r="D18" i="7"/>
  <c r="E18" i="7"/>
  <c r="F18" i="7"/>
  <c r="G18" i="7"/>
  <c r="G15" i="7"/>
  <c r="G8" i="7"/>
  <c r="D8" i="7"/>
  <c r="C33" i="1"/>
  <c r="D33" i="1"/>
  <c r="E33" i="1"/>
  <c r="F33" i="1"/>
  <c r="F28" i="1"/>
  <c r="E28" i="1"/>
  <c r="D28" i="1"/>
  <c r="C28" i="1"/>
  <c r="F23" i="1"/>
  <c r="E23" i="1"/>
  <c r="D23" i="1"/>
  <c r="C23" i="1"/>
  <c r="F18" i="1"/>
  <c r="E18" i="1"/>
  <c r="D18" i="1"/>
  <c r="C18" i="1"/>
  <c r="F13" i="1"/>
  <c r="E13" i="1"/>
  <c r="D13" i="1"/>
  <c r="C13" i="1"/>
  <c r="F8" i="1"/>
  <c r="E8" i="1"/>
  <c r="D8" i="1"/>
  <c r="C8" i="1"/>
  <c r="G22" i="7" l="1"/>
  <c r="B22" i="7"/>
  <c r="K33" i="1"/>
  <c r="K28" i="1"/>
  <c r="K23" i="1"/>
  <c r="K18" i="1"/>
  <c r="K13" i="1"/>
  <c r="K8" i="1"/>
  <c r="L13" i="1"/>
  <c r="L18" i="1"/>
  <c r="L23" i="1"/>
  <c r="L28" i="1"/>
  <c r="L8" i="1"/>
  <c r="L33" i="1"/>
  <c r="C35" i="2" l="1"/>
  <c r="D35" i="2"/>
  <c r="E35" i="2"/>
  <c r="F35" i="2"/>
  <c r="C36" i="2"/>
  <c r="D36" i="2"/>
  <c r="E36" i="2"/>
  <c r="F36" i="2"/>
  <c r="C37" i="2"/>
  <c r="D37" i="2"/>
  <c r="L37" i="2" s="1"/>
  <c r="E37" i="2"/>
  <c r="D34" i="2"/>
  <c r="L34" i="2" s="1"/>
  <c r="E34" i="2"/>
  <c r="K34" i="2" s="1"/>
  <c r="F34" i="2"/>
  <c r="F33" i="2"/>
  <c r="E33" i="2"/>
  <c r="D33" i="2"/>
  <c r="C33" i="2"/>
  <c r="E28" i="2"/>
  <c r="D28" i="2"/>
  <c r="L28" i="2" s="1"/>
  <c r="C28" i="2"/>
  <c r="F23" i="2"/>
  <c r="E23" i="2"/>
  <c r="D23" i="2"/>
  <c r="L23" i="2" s="1"/>
  <c r="C23" i="2"/>
  <c r="F18" i="2"/>
  <c r="E18" i="2"/>
  <c r="D18" i="2"/>
  <c r="C18" i="2"/>
  <c r="F13" i="2"/>
  <c r="E13" i="2"/>
  <c r="D13" i="2"/>
  <c r="C13" i="2"/>
  <c r="D8" i="2"/>
  <c r="E8" i="2"/>
  <c r="F8" i="2"/>
  <c r="C8" i="2"/>
  <c r="D37" i="1"/>
  <c r="E37" i="1"/>
  <c r="F37" i="1"/>
  <c r="D36" i="1"/>
  <c r="E36" i="1"/>
  <c r="F36" i="1"/>
  <c r="C37" i="1"/>
  <c r="K37" i="1" s="1"/>
  <c r="C36" i="1"/>
  <c r="D35" i="1"/>
  <c r="E35" i="1"/>
  <c r="F35" i="1"/>
  <c r="C35" i="1"/>
  <c r="D34" i="1"/>
  <c r="E34" i="1"/>
  <c r="E38" i="1" s="1"/>
  <c r="F34" i="1"/>
  <c r="C34" i="1"/>
  <c r="C20" i="10"/>
  <c r="D20" i="10"/>
  <c r="B20" i="10"/>
  <c r="B22" i="10" s="1"/>
  <c r="B23" i="10" s="1"/>
  <c r="C10" i="10"/>
  <c r="D10" i="10"/>
  <c r="B10" i="10"/>
  <c r="K22" i="9"/>
  <c r="K23" i="9" s="1"/>
  <c r="C10" i="9"/>
  <c r="C22" i="9" s="1"/>
  <c r="C23" i="9" s="1"/>
  <c r="D10" i="9"/>
  <c r="D22" i="9" s="1"/>
  <c r="D23" i="9" s="1"/>
  <c r="E10" i="9"/>
  <c r="E22" i="9" s="1"/>
  <c r="E23" i="9" s="1"/>
  <c r="F10" i="9"/>
  <c r="F22" i="9" s="1"/>
  <c r="F23" i="9" s="1"/>
  <c r="G10" i="9"/>
  <c r="G22" i="9" s="1"/>
  <c r="G23" i="9" s="1"/>
  <c r="J10" i="9"/>
  <c r="J22" i="9" s="1"/>
  <c r="J23" i="9" s="1"/>
  <c r="B10" i="9"/>
  <c r="B22" i="9" s="1"/>
  <c r="B23" i="9" s="1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D62" i="6"/>
  <c r="E62" i="6"/>
  <c r="F62" i="6"/>
  <c r="B62" i="6"/>
  <c r="C31" i="6"/>
  <c r="D31" i="6"/>
  <c r="E31" i="6"/>
  <c r="F31" i="6"/>
  <c r="B31" i="6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H62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G122" i="5"/>
  <c r="H122" i="5"/>
  <c r="I122" i="5"/>
  <c r="G123" i="5"/>
  <c r="H123" i="5"/>
  <c r="I123" i="5"/>
  <c r="G98" i="5"/>
  <c r="H98" i="5"/>
  <c r="I98" i="5"/>
  <c r="F99" i="5"/>
  <c r="G99" i="5"/>
  <c r="H99" i="5"/>
  <c r="I99" i="5"/>
  <c r="G100" i="5"/>
  <c r="H100" i="5"/>
  <c r="I100" i="5"/>
  <c r="F101" i="5"/>
  <c r="G101" i="5"/>
  <c r="H101" i="5"/>
  <c r="I101" i="5"/>
  <c r="F102" i="5"/>
  <c r="G102" i="5"/>
  <c r="H102" i="5"/>
  <c r="I102" i="5"/>
  <c r="G103" i="5"/>
  <c r="H103" i="5"/>
  <c r="I103" i="5"/>
  <c r="G104" i="5"/>
  <c r="H104" i="5"/>
  <c r="I104" i="5"/>
  <c r="G105" i="5"/>
  <c r="H105" i="5"/>
  <c r="I105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H62" i="5" s="1"/>
  <c r="F62" i="5"/>
  <c r="B124" i="5"/>
  <c r="B93" i="5"/>
  <c r="B62" i="5"/>
  <c r="G62" i="5" s="1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F62" i="4"/>
  <c r="B62" i="4"/>
  <c r="G62" i="4" s="1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H31" i="4" s="1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C22" i="10" l="1"/>
  <c r="C23" i="10" s="1"/>
  <c r="D22" i="10"/>
  <c r="D23" i="10" s="1"/>
  <c r="I62" i="6"/>
  <c r="G62" i="6"/>
  <c r="H31" i="6"/>
  <c r="I31" i="6"/>
  <c r="G31" i="6"/>
  <c r="J62" i="4"/>
  <c r="H62" i="4"/>
  <c r="I62" i="4"/>
  <c r="L18" i="2"/>
  <c r="F38" i="2"/>
  <c r="L13" i="2"/>
  <c r="K13" i="2"/>
  <c r="K36" i="1"/>
  <c r="K35" i="1"/>
  <c r="K34" i="1"/>
  <c r="I31" i="5"/>
  <c r="E38" i="2"/>
  <c r="L34" i="1"/>
  <c r="L35" i="1"/>
  <c r="L37" i="1"/>
  <c r="D38" i="2"/>
  <c r="L8" i="2"/>
  <c r="K33" i="2"/>
  <c r="L36" i="2"/>
  <c r="L35" i="2"/>
  <c r="J31" i="6"/>
  <c r="L36" i="1"/>
  <c r="C38" i="2"/>
  <c r="K8" i="2"/>
  <c r="K18" i="2"/>
  <c r="K23" i="2"/>
  <c r="K28" i="2"/>
  <c r="L33" i="2"/>
  <c r="K37" i="2"/>
  <c r="K36" i="2"/>
  <c r="K35" i="2"/>
  <c r="C38" i="1"/>
  <c r="K38" i="1" s="1"/>
  <c r="F38" i="1"/>
  <c r="D38" i="1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I18" i="3"/>
  <c r="G18" i="3"/>
  <c r="F18" i="3"/>
  <c r="E18" i="3"/>
  <c r="D18" i="3"/>
  <c r="C18" i="3"/>
  <c r="I17" i="3"/>
  <c r="G17" i="3"/>
  <c r="F17" i="3"/>
  <c r="E17" i="3"/>
  <c r="D17" i="3"/>
  <c r="C17" i="3"/>
  <c r="I16" i="3"/>
  <c r="G16" i="3"/>
  <c r="F16" i="3"/>
  <c r="E16" i="3"/>
  <c r="D16" i="3"/>
  <c r="C16" i="3"/>
  <c r="I15" i="3"/>
  <c r="G15" i="3"/>
  <c r="F15" i="3"/>
  <c r="E15" i="3"/>
  <c r="D15" i="3"/>
  <c r="C15" i="3"/>
  <c r="I14" i="3"/>
  <c r="G14" i="3"/>
  <c r="F14" i="3"/>
  <c r="E14" i="3"/>
  <c r="D14" i="3"/>
  <c r="C14" i="3"/>
  <c r="I9" i="3"/>
  <c r="G9" i="3"/>
  <c r="F9" i="3"/>
  <c r="E9" i="3"/>
  <c r="D9" i="3"/>
  <c r="C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I19" i="3" l="1"/>
  <c r="F19" i="3"/>
  <c r="G19" i="3"/>
  <c r="C19" i="3"/>
  <c r="E19" i="3"/>
  <c r="D19" i="3"/>
  <c r="L38" i="2"/>
  <c r="K38" i="2"/>
  <c r="L38" i="1"/>
  <c r="G31" i="4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 shapeId="0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 shape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<sst xmlns="http://schemas.openxmlformats.org/spreadsheetml/2006/main" count="4771" uniqueCount="1398">
  <si>
    <t>občania SR</t>
  </si>
  <si>
    <t>cudzinci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</si>
  <si>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</si>
  <si>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</si>
  <si>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</si>
  <si>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</si>
  <si>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</si>
  <si>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</si>
  <si>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</si>
  <si>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</si>
  <si>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</si>
  <si>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</si>
  <si>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</si>
  <si>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</si>
  <si>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</si>
  <si>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</si>
  <si>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</si>
  <si>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</si>
  <si>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</si>
  <si>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</si>
  <si>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</si>
  <si>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</si>
  <si>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</si>
  <si>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</si>
  <si>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</si>
  <si>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</si>
  <si>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</si>
  <si>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</si>
  <si>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</si>
  <si>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</si>
  <si>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</si>
  <si>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</si>
  <si>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</si>
  <si>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</si>
  <si>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</si>
  <si>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</si>
  <si>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</si>
  <si>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</si>
  <si>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</si>
  <si>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</si>
  <si>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</si>
  <si>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</si>
  <si>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</si>
  <si>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</si>
  <si>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</si>
  <si>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</si>
  <si>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</si>
  <si>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</si>
  <si>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</si>
  <si>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</si>
  <si>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</si>
  <si>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</si>
  <si>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</si>
  <si>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</si>
  <si>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</si>
  <si>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</si>
  <si>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</si>
  <si>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</si>
  <si>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</si>
  <si>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</si>
  <si>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</si>
  <si>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</si>
  <si>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</si>
  <si>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</si>
  <si>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</si>
  <si>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</si>
  <si>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</si>
  <si>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</si>
  <si>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</si>
  <si>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</si>
  <si>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</si>
  <si>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</si>
  <si>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</si>
  <si>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</si>
  <si>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</si>
  <si>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</si>
  <si>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</si>
  <si>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</si>
  <si>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</si>
  <si>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</si>
  <si>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</si>
  <si>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</si>
  <si>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</si>
  <si>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</si>
  <si>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</si>
  <si>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</si>
  <si>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</si>
  <si>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</si>
  <si>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</si>
  <si>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</si>
  <si>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</si>
  <si>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</si>
  <si>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</si>
  <si>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</si>
  <si>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</si>
  <si>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</si>
  <si>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</si>
  <si>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</si>
  <si>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</si>
  <si>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</si>
  <si>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</si>
  <si>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</si>
  <si>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</si>
  <si>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</si>
  <si>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</si>
  <si>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</si>
  <si>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</si>
  <si>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</si>
  <si>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</si>
  <si>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</si>
  <si>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</si>
  <si>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</si>
  <si>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</si>
  <si>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</si>
  <si>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</si>
  <si>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</si>
  <si>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</si>
  <si>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</si>
  <si>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</si>
  <si>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</si>
  <si>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</si>
  <si>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</si>
  <si>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</si>
  <si>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</si>
  <si>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</si>
  <si>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</si>
  <si>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</si>
  <si>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</si>
  <si>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</si>
  <si>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</si>
  <si>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</si>
  <si>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</si>
  <si>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</si>
  <si>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</si>
  <si>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</si>
  <si>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</si>
  <si>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</si>
  <si>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</si>
  <si>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</si>
  <si>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</si>
  <si>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</si>
  <si>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</si>
  <si>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</si>
  <si>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</si>
  <si>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</si>
  <si>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</si>
  <si>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</si>
  <si>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</si>
  <si>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</si>
  <si>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</si>
  <si>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</si>
  <si>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</si>
  <si>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</si>
  <si>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</si>
  <si>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</si>
  <si>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</si>
  <si>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</si>
  <si>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</si>
  <si>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</si>
  <si>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</si>
  <si>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spolu fakulta 6</t>
  </si>
  <si>
    <t>V dennej aj v externej forme spolu</t>
  </si>
  <si>
    <t xml:space="preserve">Spolu vysoká škola 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</si>
  <si>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</si>
  <si>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</si>
  <si>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</si>
  <si>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</si>
  <si>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</si>
  <si>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</si>
  <si>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</si>
  <si>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</si>
  <si>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</si>
  <si>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</si>
  <si>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</si>
  <si>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</si>
  <si>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</si>
  <si>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</si>
  <si>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</si>
  <si>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</si>
  <si>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</si>
  <si>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</si>
  <si>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</si>
  <si>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</si>
  <si>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</si>
  <si>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</si>
  <si>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</si>
  <si>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</si>
  <si>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</si>
  <si>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</si>
  <si>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</si>
  <si>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</si>
  <si>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</si>
  <si>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</si>
  <si>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</si>
  <si>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</si>
  <si>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</si>
  <si>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</si>
  <si>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</si>
  <si>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</si>
  <si>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</si>
  <si>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</si>
  <si>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2012 / 2013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</si>
  <si>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</si>
  <si>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</si>
  <si>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</si>
  <si>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</si>
  <si>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</si>
  <si>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</si>
  <si>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</si>
  <si>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</si>
  <si>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</si>
  <si>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</si>
  <si>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</si>
  <si>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</si>
  <si>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</si>
  <si>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</si>
  <si>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</si>
  <si>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</si>
  <si>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spolu</t>
  </si>
  <si>
    <t>Vysoká škola</t>
  </si>
  <si>
    <t>2013 / 2014</t>
  </si>
  <si>
    <t>z toho ženy</t>
  </si>
  <si>
    <t>2014 / 2015</t>
  </si>
  <si>
    <t>Stupeň štúdia</t>
  </si>
  <si>
    <t>Počet obhájených prác</t>
  </si>
  <si>
    <t>z toho počet prác predložených ženami</t>
  </si>
  <si>
    <t>Pozn.: Percentuálny podiel  v jednotlivých kategóriách žien je z celkového počtu žien</t>
  </si>
  <si>
    <t>2015 / 2016</t>
  </si>
  <si>
    <t>2016 / 2017</t>
  </si>
  <si>
    <t>V roku 2016/2017</t>
  </si>
  <si>
    <t>V roku 2017</t>
  </si>
  <si>
    <t>Počet študentov vysokej školy k 31. 10. 2018</t>
  </si>
  <si>
    <t>Počet študentov, ktorí riadne skončili štúdium v akademickom roku 2017/2018</t>
  </si>
  <si>
    <t>Prijímacie konanie na študijné programy v prvom stupni a v spojenom prvom a druhom stupni v roku 2018</t>
  </si>
  <si>
    <t>Prijímacie konanie na študijné programy v druhom stupni v roku 2018</t>
  </si>
  <si>
    <t>Prijímacie konanie na študijné programy v treťom stupni v roku 2018</t>
  </si>
  <si>
    <t>Počet študentov uhrádzajúcich školné (ak. rok 2017/2018)</t>
  </si>
  <si>
    <t>Podiel riadne skončených štúdií na celkovom počte začatých štúdií v danom akademickom roku k 31.12.2018</t>
  </si>
  <si>
    <t xml:space="preserve"> Prehľad akademických mobilít - študenti v akademickom roku 2017/2018 a porovnanie s akademickým rokom 2016/2017</t>
  </si>
  <si>
    <t>Výberové konania na miesta vysokoškolských učiteľov uskutočnené v roku 2018</t>
  </si>
  <si>
    <t>Prehľad akademických mobilít - zamestnanci v akademickom roku 2017/2018 a porovnanie s akademickým rokom 2016/2017</t>
  </si>
  <si>
    <t>Informácie o záverečných prácach a rigoróznych prácach predložených na obhajobu v roku 2018</t>
  </si>
  <si>
    <t xml:space="preserve"> Publikačná činnosť vysokej školy za rok 2018 a porovnanie s rokom 2017</t>
  </si>
  <si>
    <t>Umelecká činnosť vysokej školy za rok 2018 a porovnanie s rokom 2017</t>
  </si>
  <si>
    <t>Zoznam akreditovaných študijných programov ponúkaných  k 1.9.2018</t>
  </si>
  <si>
    <t>Zoznam akreditovaných študijných programov - pozastavenie práva, odňatie práva alebo skončenie platnosti priznaného práva k 31.12. 2018</t>
  </si>
  <si>
    <t>Zoznam priznaných práv uskutočňovať habilitačné konanie a konanie na vymenúvanie profesorov  k 31.12.2018</t>
  </si>
  <si>
    <t>Zoznam priznaných práv uskutočňovať habilitačné konanie a konanie na vymenúvanie profesorov - pozastavenie, odňatie alebo skončenie platnosti priznaného práva k 31.12.2018</t>
  </si>
  <si>
    <t>Finančné prostriedky na výskumné projekty získané v roku 2018</t>
  </si>
  <si>
    <t>Finančné prostriedky na ostatné (nevýskumné) projekty získané v roku 2018</t>
  </si>
  <si>
    <t>Prehľad umeleckej činnosti vysokej školy za rok 2018</t>
  </si>
  <si>
    <t>Zoznam predložených návrhov na vymenovanie za profesora v roku 2018</t>
  </si>
  <si>
    <t>Zoznam vymenovaných docentov za rok 2018</t>
  </si>
  <si>
    <t>Tabuľka č. 1: Počet študentov vysokej školy k 31. 10. 2018</t>
  </si>
  <si>
    <t>Tabuľka č. 2: Počet študentov, ktorí riadne skončili štúdium v akademickom roku 2017/2018</t>
  </si>
  <si>
    <t>Tabuľka č. 3a: Prijímacie konanie na študijné programy v prvom stupni a v spojenom prvom a druhom stupni v roku 2018</t>
  </si>
  <si>
    <t>Tabuľla č. 3b: Prijímacie konanie na študijné programy v druhom stupni v roku 2018</t>
  </si>
  <si>
    <t>Tabuľka č. 3c: Prijímacie konanie na študijné programy v treťom stupni v roku 2018</t>
  </si>
  <si>
    <t>Tabuľka č. 4: Počet študentov uhrádzajúcich školné (ak. rok 2017/2018)</t>
  </si>
  <si>
    <t>ktorým vznikla v ak. roku 2017/2018 povinnosť uhradiť školné</t>
  </si>
  <si>
    <t>2017 / 2018</t>
  </si>
  <si>
    <t>Tabuľka č. 5: Podiel riadne skončených štúdií na celkovom počte začatých štúdií v danom akademickom roku k 31.12.2018</t>
  </si>
  <si>
    <t>Tabuľka č. 6: Prehľad akademických mobilít - študenti v akademickom roku 2017/2018 a porovnanie s akademickým rokom 2016/2017</t>
  </si>
  <si>
    <t>V roku 2017/2018</t>
  </si>
  <si>
    <t>Tabuľka č. 7: Zoznam predložených návrhov na vymenovanie za profesora v roku 2018</t>
  </si>
  <si>
    <t>Počet neskončených konaní: stav k 1.1.2018</t>
  </si>
  <si>
    <t>Počet neskončených konaní: stav k 31.12.2018</t>
  </si>
  <si>
    <t>Počet riadne skončených konaní k 31.12.2018</t>
  </si>
  <si>
    <t>Tabuľka č. 8: Zoznam vymenovaných docentov za rok 2018</t>
  </si>
  <si>
    <t>Tabuľka č. 9: Výberové konania na miesta vysokoškolských učiteľov uskutočnené v roku 2018</t>
  </si>
  <si>
    <t>Evidenčný prepočítaný počet vysokoškolských učiteľov k 31. 10. 2018</t>
  </si>
  <si>
    <t>Rozdiel 2018 - 2017</t>
  </si>
  <si>
    <t>Rozdiel v % 2018 - 2017</t>
  </si>
  <si>
    <t>Tabuľka č. 11: Prehľad akademických mobilít - zamestnanci v akademickom roku 2017/2018 a porovnanie s akademickým rokom 2016/2017</t>
  </si>
  <si>
    <t>Tabuľka č. 12: Informácie o záverečných prácach a rigoróznych prácach predložených na obhajobu v roku 2018</t>
  </si>
  <si>
    <t>Tabuľka č. 13: Publikačná činnosť vysokej školy za rok 2018 a porovnanie s rokom 2017</t>
  </si>
  <si>
    <t>V roku 2018</t>
  </si>
  <si>
    <t>Tabuľka č. 14: Umelecká činnosť vysokej školy za rok 2018 a porovnanie s rokom 2017</t>
  </si>
  <si>
    <t>Tabuľka č. 15: Zoznam akreditovaných študijných programov ponúkaných
 k 1.9.2018</t>
  </si>
  <si>
    <t>Tabuľka č. 16: Zoznam akreditovaných študijných programov - pozastavenie práva, odňatie práva alebo skončenie platnosti priznaného práva k 31.12. 2018</t>
  </si>
  <si>
    <t>Tabuľka č. 17: Zoznam priznaných práv uskutočňovať habilitačné konanie a konanie na vymenúvanie profesorov  k 31.12.2018</t>
  </si>
  <si>
    <t>Tabuľka č. 18: Zoznam priznaných práv uskutočňovať habilitačné konanie a konanie na vymenúvanie profesorov - pozastavenie, odňatie alebo skončenie platnosti priznaného práva k 31.12.2018</t>
  </si>
  <si>
    <t>Tabuľka č. 19: Finančné prostriedky na výskumné projekty získané v roku 2018</t>
  </si>
  <si>
    <t>Tabuľka č. 20: Finančné prostriedky na ostatné (nevýskumné) projekty získané v roku 2018</t>
  </si>
  <si>
    <t>Tabuľka č. 21: Prehľad umeleckej činnosti vysokej školy za rok 2018</t>
  </si>
  <si>
    <t>LF</t>
  </si>
  <si>
    <t>spolu LF</t>
  </si>
  <si>
    <t>PF</t>
  </si>
  <si>
    <t>spolu PF</t>
  </si>
  <si>
    <t>PrávF</t>
  </si>
  <si>
    <t>spolu PrávF</t>
  </si>
  <si>
    <t>FVS</t>
  </si>
  <si>
    <t>spolu FVS</t>
  </si>
  <si>
    <t>FF</t>
  </si>
  <si>
    <t>spolu FF</t>
  </si>
  <si>
    <t>ÚTVaŠ</t>
  </si>
  <si>
    <t>Spolu LF</t>
  </si>
  <si>
    <t>Spolu PF</t>
  </si>
  <si>
    <t>Spolu PrávF</t>
  </si>
  <si>
    <t>Spolu FVS</t>
  </si>
  <si>
    <t>Spolu FF</t>
  </si>
  <si>
    <t>Spolu ÚTVaŠ</t>
  </si>
  <si>
    <t>1</t>
  </si>
  <si>
    <t>denná</t>
  </si>
  <si>
    <t>2</t>
  </si>
  <si>
    <t>3</t>
  </si>
  <si>
    <t>externá</t>
  </si>
  <si>
    <t>veda o neživej prírode</t>
  </si>
  <si>
    <t>Ošetrovateľstvo</t>
  </si>
  <si>
    <t>D</t>
  </si>
  <si>
    <t>S</t>
  </si>
  <si>
    <t>Bc.</t>
  </si>
  <si>
    <t>Verejné zdravotníctvo</t>
  </si>
  <si>
    <t>Fyzioterapia</t>
  </si>
  <si>
    <t>fyzika</t>
  </si>
  <si>
    <t>A</t>
  </si>
  <si>
    <t xml:space="preserve"> geografia</t>
  </si>
  <si>
    <t>geografia</t>
  </si>
  <si>
    <t>všeobecná ekológia a ekológia jedinca a populácií</t>
  </si>
  <si>
    <t>chémia</t>
  </si>
  <si>
    <t>biológia</t>
  </si>
  <si>
    <t xml:space="preserve"> aplikovaná informatika</t>
  </si>
  <si>
    <t>aplikovaná informatika</t>
  </si>
  <si>
    <t>E</t>
  </si>
  <si>
    <t>informatika</t>
  </si>
  <si>
    <t xml:space="preserve"> matematika</t>
  </si>
  <si>
    <t>ekonomická a finančná matematika</t>
  </si>
  <si>
    <t>matematika</t>
  </si>
  <si>
    <t>fyzika – biológia</t>
  </si>
  <si>
    <t>fyzika – geografia</t>
  </si>
  <si>
    <t>fyzika – chémia</t>
  </si>
  <si>
    <t>fyzika – informatika</t>
  </si>
  <si>
    <t>geografia – filozofia</t>
  </si>
  <si>
    <t>geografia – informatika</t>
  </si>
  <si>
    <t>geografia – psychológia</t>
  </si>
  <si>
    <t>chémia – geografia</t>
  </si>
  <si>
    <t>chémia – informatika</t>
  </si>
  <si>
    <t>biológia – geografia</t>
  </si>
  <si>
    <t>biológia – chémia</t>
  </si>
  <si>
    <t>biológia – informatika</t>
  </si>
  <si>
    <t>biológia – psychológia</t>
  </si>
  <si>
    <t>matematika – biológia</t>
  </si>
  <si>
    <t>matematika – fyzika</t>
  </si>
  <si>
    <t>matematika – geografia</t>
  </si>
  <si>
    <t>matematika – chémia</t>
  </si>
  <si>
    <t>matematika – informatika</t>
  </si>
  <si>
    <t>matematika – psychológia</t>
  </si>
  <si>
    <t xml:space="preserve"> právo</t>
  </si>
  <si>
    <t>SAF</t>
  </si>
  <si>
    <t>verejná politika a verejná správa</t>
  </si>
  <si>
    <t>verejná správa</t>
  </si>
  <si>
    <t>európska verejná správa</t>
  </si>
  <si>
    <t>cudzie jazyky a kultúry</t>
  </si>
  <si>
    <t>Rodové štúdiá a kultúra</t>
  </si>
  <si>
    <t>etika</t>
  </si>
  <si>
    <t>Aplikovaná etika</t>
  </si>
  <si>
    <t>etika - filozofia</t>
  </si>
  <si>
    <t>Aplikovaná etika-filozofia</t>
  </si>
  <si>
    <t>etika - geografia</t>
  </si>
  <si>
    <t>Aplikovaná etika-geografia</t>
  </si>
  <si>
    <t>etika - neslovanské jazyky a literatúry</t>
  </si>
  <si>
    <t>Aplikovaná etika-nemecký jazyk a  literatúra</t>
  </si>
  <si>
    <t>etika - psychológia</t>
  </si>
  <si>
    <t>Aplikovaná etika-psychológia</t>
  </si>
  <si>
    <t>filozofia</t>
  </si>
  <si>
    <t>Filozofia</t>
  </si>
  <si>
    <t>filozofia - psychológia</t>
  </si>
  <si>
    <t>Filozofia - psychológia</t>
  </si>
  <si>
    <t>klasické jazyky - etika</t>
  </si>
  <si>
    <t>Latinský jazyk a literatúra – aplikovaná etika</t>
  </si>
  <si>
    <t>klasické jazyky - neslovanské jazyky a lteratúry</t>
  </si>
  <si>
    <t>Latinský jazyk a literatúra - britské a americké štúdiá</t>
  </si>
  <si>
    <t>SA</t>
  </si>
  <si>
    <t>klasické jazyky - filozofia</t>
  </si>
  <si>
    <t>Latinský jazyk a literatúra – filozofia</t>
  </si>
  <si>
    <t>klasické jazyky  - história</t>
  </si>
  <si>
    <t>Latinský jazyk a literatúra – história</t>
  </si>
  <si>
    <t>klasické jazyky - neslovanské jazyky a literatúry</t>
  </si>
  <si>
    <t>Latinský jazyk a literatúra – nemecký jazyk a literatúra</t>
  </si>
  <si>
    <t>SN</t>
  </si>
  <si>
    <t>klasické jazyky - slovenský jazyk a literatúra</t>
  </si>
  <si>
    <t>Latinský jazyk a literatúra – slovenský jazyk a literatúra</t>
  </si>
  <si>
    <t>masmediálne štúdiá</t>
  </si>
  <si>
    <t>Masmediálne štúdiá</t>
  </si>
  <si>
    <t>neslovanské jazyky a literatúry</t>
  </si>
  <si>
    <t>Britské a americké štúdiá</t>
  </si>
  <si>
    <t>neslovanské jazyky a literatúry - filozofia</t>
  </si>
  <si>
    <t>Britské a americké štúdiá-filozofia</t>
  </si>
  <si>
    <t>neslovanské jazyky a literatúry</t>
  </si>
  <si>
    <t>Britské a americké štúdiá-nemecký jazyk a literatúra</t>
  </si>
  <si>
    <t>SAN</t>
  </si>
  <si>
    <t>neslovanské jazyky a literatúry - informatika</t>
  </si>
  <si>
    <t>Britské a americké štúdiá-informatika</t>
  </si>
  <si>
    <t>neslovanské jazyky a literatúry   - psychológia</t>
  </si>
  <si>
    <t>Britské a americké štúdiá-psychológia</t>
  </si>
  <si>
    <t>neslovanské jazyky a literatúry         psychológia</t>
  </si>
  <si>
    <t>Britské a americké štúdiá - psychológia</t>
  </si>
  <si>
    <t>neslovanské jazyky a literatúry - geografia</t>
  </si>
  <si>
    <t>Nemecký jazyk a literatúra-geografia</t>
  </si>
  <si>
    <t>Nemecký jazyk a literatúra-informatika</t>
  </si>
  <si>
    <t>neslovanské jazyky a literatúry   - filozofia</t>
  </si>
  <si>
    <t>Nemecký jazyk a literatúra-filozofia</t>
  </si>
  <si>
    <t>neslovanské jazyky a literatúry - psychológia</t>
  </si>
  <si>
    <t>Nemecký jazyk a literatúra-psychológia</t>
  </si>
  <si>
    <t>neslovanské jazyky a literatúry  - geografia</t>
  </si>
  <si>
    <t>Britské a americké štúdiá - geografia</t>
  </si>
  <si>
    <t>S-A</t>
  </si>
  <si>
    <t>neslovanské jazyky a literatúry - biológia</t>
  </si>
  <si>
    <t xml:space="preserve">Britské a americké štúdiá – biológia </t>
  </si>
  <si>
    <t xml:space="preserve">neslovanské jazyky a literatúry - matematika </t>
  </si>
  <si>
    <t>Britské a americké štúdiá - matematika</t>
  </si>
  <si>
    <t>prekladateľstvo a tlmočníctvo</t>
  </si>
  <si>
    <t>Anglický jazyk pre európske inštitúcie a ekonomiku</t>
  </si>
  <si>
    <t>Anglický jazyk a francúzsky jazyk pre európske inštitúcie a ekonomiku</t>
  </si>
  <si>
    <t>Anglický jazyk a nemecký jazyk pre európske inštitúcie a ekonomiku</t>
  </si>
  <si>
    <t>slovenský jazyk a literatúra  - etika</t>
  </si>
  <si>
    <t>Slovenský jazyk a literatúra-aplikovaná etika</t>
  </si>
  <si>
    <t>slovenský jazyk a literatúra - neslovanské jazyky aliteratúry</t>
  </si>
  <si>
    <t>Slovenský jazyk a literatúra-britské a americké štúdiá</t>
  </si>
  <si>
    <t>slovenský jazyk a literatúra - filozofia</t>
  </si>
  <si>
    <t>Slovenský jazyk a literatúra-filozofia</t>
  </si>
  <si>
    <t>slovenský jazyk a literatúra  - informatika</t>
  </si>
  <si>
    <t>Slovenský jazyk a literatúra-informatika</t>
  </si>
  <si>
    <t>Slovenský jazyk a literatúra-nemecký jazyk a literatúra</t>
  </si>
  <si>
    <t>slovenský jazyk a literatúra - psychológia</t>
  </si>
  <si>
    <t>Slovenský jazyk a literatúra-psychológia</t>
  </si>
  <si>
    <t>slovenský jazyk a literatúra  - geografia</t>
  </si>
  <si>
    <t>Slovenský jazyk a literatúra - geografia</t>
  </si>
  <si>
    <t>slovenský jazyk a literatúra  - biológia</t>
  </si>
  <si>
    <t>Slovenský jazyk a literatúra - biológia</t>
  </si>
  <si>
    <t>slovenský jazyk a literatúra - matematika</t>
  </si>
  <si>
    <t>Slovenský jazyk a literatúra - matematika</t>
  </si>
  <si>
    <t>história</t>
  </si>
  <si>
    <t>História</t>
  </si>
  <si>
    <t>história  - etika</t>
  </si>
  <si>
    <t>História – aplikovaná etika</t>
  </si>
  <si>
    <t xml:space="preserve">história - neslovanské jazyky a literatúry </t>
  </si>
  <si>
    <t>História – britské a americké štúdiá</t>
  </si>
  <si>
    <t>história    - geografia</t>
  </si>
  <si>
    <t>História – geografia</t>
  </si>
  <si>
    <t>história - filozofia</t>
  </si>
  <si>
    <t>História – filozofia</t>
  </si>
  <si>
    <t>História – nemecký jazyk a literatúra</t>
  </si>
  <si>
    <t>história - psychológia</t>
  </si>
  <si>
    <t>História - psychológia</t>
  </si>
  <si>
    <t>história - slovenský jazyk a literatúra</t>
  </si>
  <si>
    <t>História – slovenský jazyk a literatúra</t>
  </si>
  <si>
    <t>politológia</t>
  </si>
  <si>
    <t>Politológia</t>
  </si>
  <si>
    <t>psychológia</t>
  </si>
  <si>
    <t>Psychológia</t>
  </si>
  <si>
    <t>sociálna práca</t>
  </si>
  <si>
    <t>Sociálna práca</t>
  </si>
  <si>
    <t>ÚTVŠ</t>
  </si>
  <si>
    <t>Šport</t>
  </si>
  <si>
    <t>Šport a rekreácia</t>
  </si>
  <si>
    <t>Mgr.</t>
  </si>
  <si>
    <t>učiteľstvo akademických predmetov</t>
  </si>
  <si>
    <t>učiteľstvo biológie (v kombinácii)</t>
  </si>
  <si>
    <t>učiteľstvo fyziky (v kombinácii)</t>
  </si>
  <si>
    <t>učiteľstvo geografie (v kombinácii)</t>
  </si>
  <si>
    <t>učiteľstvo chémie (v kombinácii)</t>
  </si>
  <si>
    <t>učiteľstvo informatiky (v kombinácii)</t>
  </si>
  <si>
    <t>učiteľstvo matematiky (v kombinácii)</t>
  </si>
  <si>
    <t>biofyzika</t>
  </si>
  <si>
    <t>fyzika kondenzovaných látok</t>
  </si>
  <si>
    <t>jadrová a subjadrová fyzika</t>
  </si>
  <si>
    <t>teoretická fyzika a astrofyzika</t>
  </si>
  <si>
    <t>geografia a geoinformatika</t>
  </si>
  <si>
    <t>analytická chémia</t>
  </si>
  <si>
    <t>anorganická chémia</t>
  </si>
  <si>
    <t xml:space="preserve">biochémia </t>
  </si>
  <si>
    <t>fyzikálna chémia</t>
  </si>
  <si>
    <t>organická chémia</t>
  </si>
  <si>
    <t>botanika a fyziológia rastlín</t>
  </si>
  <si>
    <t>genetika a molekulárna cytológia</t>
  </si>
  <si>
    <t>zoológia a fyziológia živočíchov</t>
  </si>
  <si>
    <t>informatika (konverzný)</t>
  </si>
  <si>
    <t>informatická matematika</t>
  </si>
  <si>
    <t>manažérska matematika</t>
  </si>
  <si>
    <t>verejná politika a verejná správa v strednej Európe</t>
  </si>
  <si>
    <t>SAČ</t>
  </si>
  <si>
    <t>učiteľstvo anglického jazyka a literatúry (v kombinácii)</t>
  </si>
  <si>
    <t xml:space="preserve"> učiteľstvo akademických predmetov</t>
  </si>
  <si>
    <t>učiteľstvo slovenského jazyka a literatúry (v kombinácii)</t>
  </si>
  <si>
    <t>učiteľstvo nemeckého jazyka a literatúry (v kombinácii)</t>
  </si>
  <si>
    <t>učiteľstvo výchovy k občianstvu  (v kombinácii)</t>
  </si>
  <si>
    <t>učiteľstvo latinského jazyka a literatúry (v kombinácii)</t>
  </si>
  <si>
    <t>učiteľstvo histórie  (v kombinácii)</t>
  </si>
  <si>
    <t>učiteľstvo psychológie  (v kombinácii)</t>
  </si>
  <si>
    <t>učiteľstvo umelecko-výchovných a výchovných predmetov</t>
  </si>
  <si>
    <t>učiteľstvo etickej výchovy  (v kombinácii)</t>
  </si>
  <si>
    <t>Britské a americké štúdiá</t>
  </si>
  <si>
    <t xml:space="preserve"> A</t>
  </si>
  <si>
    <t>AF</t>
  </si>
  <si>
    <t>Anglický jazyk a nemecký jazyk pre európske inštitúcie a ekonomiku</t>
  </si>
  <si>
    <t>AN</t>
  </si>
  <si>
    <t xml:space="preserve">sociálna práca </t>
  </si>
  <si>
    <t>Sociálna práca (konverzný)</t>
  </si>
  <si>
    <t xml:space="preserve">Sociálna práca </t>
  </si>
  <si>
    <t>Všeobecné lekárstvo</t>
  </si>
  <si>
    <t>MUDr.</t>
  </si>
  <si>
    <t>Zubné lekárstvo</t>
  </si>
  <si>
    <t>MDDr.</t>
  </si>
  <si>
    <t>ÚVL a UPJŠ LF a PF</t>
  </si>
  <si>
    <t xml:space="preserve">farmácia </t>
  </si>
  <si>
    <t>farmácia</t>
  </si>
  <si>
    <t>doc. MUDr. Ingrid Schusterová, PhD.</t>
  </si>
  <si>
    <t>7.1.4. vnútorné choroby</t>
  </si>
  <si>
    <t>áno</t>
  </si>
  <si>
    <t>doc. PaedDr. Lívia Körtvélyessy, PhD.</t>
  </si>
  <si>
    <t>2.1.29. neslovanské jazyky a literatúry</t>
  </si>
  <si>
    <t>doc. PaedDr. Martin Pekár, PhD.</t>
  </si>
  <si>
    <t>2.1.9. slovenské dejiny</t>
  </si>
  <si>
    <t>doc. Mgr. Alžbeta Marček Chorvátová</t>
  </si>
  <si>
    <t>4.1.12. biofyzika</t>
  </si>
  <si>
    <t>doc. RNDr. Tomáš Madaras, PhD.</t>
  </si>
  <si>
    <t>9.1.1. matematika</t>
  </si>
  <si>
    <t>doc. MVDr. Monika Halanová, PhD.</t>
  </si>
  <si>
    <t>7.1.5. epidemiológia</t>
  </si>
  <si>
    <t>doc. PhDr. Margita Mesárošová, CSc.</t>
  </si>
  <si>
    <t>3.1.13. sociálna psychológia a psychológia práce</t>
  </si>
  <si>
    <t>PaedDr. Ivica Hajdučeková, PhD.</t>
  </si>
  <si>
    <t>2.1.36 literárna veda</t>
  </si>
  <si>
    <t>JUDr. Miroslav Štrkolec, PhD.</t>
  </si>
  <si>
    <t>3.4.10. obchodné a finančné právo</t>
  </si>
  <si>
    <t>MUDr. Matej Škorvánek, PhD.</t>
  </si>
  <si>
    <t>7.1.11. neurológia</t>
  </si>
  <si>
    <t>MUDr. Ján Fedačko, PhD.</t>
  </si>
  <si>
    <t>MUDr. Marek Lacko, PhD.</t>
  </si>
  <si>
    <t>7.1.7. chirurgia</t>
  </si>
  <si>
    <t>Mgr. Róbert Stojka, PhD.</t>
  </si>
  <si>
    <t>2.1.3 dejiny filozofie</t>
  </si>
  <si>
    <t>MUDr. Eugen Frišman, PhD.</t>
  </si>
  <si>
    <t>nie</t>
  </si>
  <si>
    <t>JUDr. Ján Štefanica, PhD.</t>
  </si>
  <si>
    <t>3.4.2. teória a dejiny štátu a práva</t>
  </si>
  <si>
    <t>Anatómia, histológia a embryológia</t>
  </si>
  <si>
    <t>DE</t>
  </si>
  <si>
    <t>PhD.</t>
  </si>
  <si>
    <t>Epidemiológia</t>
  </si>
  <si>
    <t xml:space="preserve">Epidemiológia </t>
  </si>
  <si>
    <t>Gynekológia a pôrodníctvo</t>
  </si>
  <si>
    <t xml:space="preserve">Gynekológia a pôrodníctvo                     </t>
  </si>
  <si>
    <t>Chirurgia</t>
  </si>
  <si>
    <t xml:space="preserve">Chirurgia      </t>
  </si>
  <si>
    <t>Klinická biochémia</t>
  </si>
  <si>
    <t xml:space="preserve">Klinická biochémia   </t>
  </si>
  <si>
    <t>Farmakológia</t>
  </si>
  <si>
    <t xml:space="preserve">Lekárska farmakológia      </t>
  </si>
  <si>
    <t>Neurológia</t>
  </si>
  <si>
    <t xml:space="preserve">Neurológia        </t>
  </si>
  <si>
    <t>Normálna a patologická fyziológia</t>
  </si>
  <si>
    <t xml:space="preserve">Normálna a patologická fyziológia       </t>
  </si>
  <si>
    <t>Vnútorné choroby</t>
  </si>
  <si>
    <t xml:space="preserve">Vnútorné choroby    </t>
  </si>
  <si>
    <t>Teória vyučovania fyziky</t>
  </si>
  <si>
    <t>Teória vyučovania matematiky</t>
  </si>
  <si>
    <t>Astrofyzika</t>
  </si>
  <si>
    <t>Biofyzika</t>
  </si>
  <si>
    <t>Fyzika kondenzovaných látok a akustika</t>
  </si>
  <si>
    <t xml:space="preserve">Fyzika kondenzovaných látok </t>
  </si>
  <si>
    <t>Progresívne materiály</t>
  </si>
  <si>
    <t>Jadrová a subjadrová fyzika</t>
  </si>
  <si>
    <t>Všeobecná fyzika a matematická fyzika</t>
  </si>
  <si>
    <t>Teoretická fyzika</t>
  </si>
  <si>
    <t>Všeobecná ekológia a ekológia jedinca a populácií</t>
  </si>
  <si>
    <t>Analytická chémia</t>
  </si>
  <si>
    <t>Anorganická chémia</t>
  </si>
  <si>
    <t>Biochémia</t>
  </si>
  <si>
    <t>Fyzikálna chémia</t>
  </si>
  <si>
    <t>Organická chémia</t>
  </si>
  <si>
    <t>Fyziológia rastlín</t>
  </si>
  <si>
    <t>Fyziológia živočíchov</t>
  </si>
  <si>
    <t>Genetika</t>
  </si>
  <si>
    <t>Molekulárna cytológia</t>
  </si>
  <si>
    <t>Informatika</t>
  </si>
  <si>
    <t>Aplikovaná matematika</t>
  </si>
  <si>
    <t>Diskrétna matematika</t>
  </si>
  <si>
    <t>Geoinformatika</t>
  </si>
  <si>
    <t xml:space="preserve">Geoinformatika a diaľkový prieskum Zeme  </t>
  </si>
  <si>
    <t>PrF</t>
  </si>
  <si>
    <t>Občianske právo</t>
  </si>
  <si>
    <t>Obchodné a finančné právo</t>
  </si>
  <si>
    <t>Medzinárodné právo</t>
  </si>
  <si>
    <t>Teória a dejiny štátu a práva</t>
  </si>
  <si>
    <t>Verejná politika a verejná správa</t>
  </si>
  <si>
    <t>Verejná správa</t>
  </si>
  <si>
    <t>Dejiny filozofie</t>
  </si>
  <si>
    <t>Literárna veda</t>
  </si>
  <si>
    <t>Neslovanské jazyky a literatúry</t>
  </si>
  <si>
    <t>Slovenské dejiny</t>
  </si>
  <si>
    <t>Integratívna sociálna práca</t>
  </si>
  <si>
    <t>Sociálna psychológia a psychológia práce</t>
  </si>
  <si>
    <t>Lekárska fakulta</t>
  </si>
  <si>
    <t xml:space="preserve">Anatómia, histológia a embryológia </t>
  </si>
  <si>
    <t xml:space="preserve">Normálna a patologická fyziológia </t>
  </si>
  <si>
    <t xml:space="preserve">Vnútorné choroby </t>
  </si>
  <si>
    <t xml:space="preserve">Chirurgia </t>
  </si>
  <si>
    <t xml:space="preserve">Gynekológia a pôrodníctvo </t>
  </si>
  <si>
    <t xml:space="preserve">Klinická biochémia </t>
  </si>
  <si>
    <t xml:space="preserve">Farmakológia </t>
  </si>
  <si>
    <t>Prírodovedecká fakulta</t>
  </si>
  <si>
    <t>Fyzika</t>
  </si>
  <si>
    <t>Biológia</t>
  </si>
  <si>
    <t>Matematika</t>
  </si>
  <si>
    <t>Právnická fakulta</t>
  </si>
  <si>
    <t xml:space="preserve">Teória a dejiny štátu a práva </t>
  </si>
  <si>
    <t xml:space="preserve">Obchodné a finančné právo </t>
  </si>
  <si>
    <t xml:space="preserve">Občianske právo </t>
  </si>
  <si>
    <t>Filozofická fakulta</t>
  </si>
  <si>
    <t xml:space="preserve">Dejiny filozofie </t>
  </si>
  <si>
    <t xml:space="preserve">Neslovanské jazyky a literatúry </t>
  </si>
  <si>
    <t xml:space="preserve">Literárna veda </t>
  </si>
  <si>
    <t xml:space="preserve">Slovenské dejiny </t>
  </si>
  <si>
    <t xml:space="preserve">Politológia </t>
  </si>
  <si>
    <t xml:space="preserve">Sociálna psychológia a psychológia práce </t>
  </si>
  <si>
    <t>MŠ SR APVV</t>
  </si>
  <si>
    <t xml:space="preserve">G </t>
  </si>
  <si>
    <t xml:space="preserve">D </t>
  </si>
  <si>
    <t>APVV 17-0529</t>
  </si>
  <si>
    <t>PhDr. Katarína Mayerová, PhD.</t>
  </si>
  <si>
    <t>Postmetafyzické myslenie v kontexte súčasných sociálno-politických problémov</t>
  </si>
  <si>
    <t>2018-2022</t>
  </si>
  <si>
    <t>APVV-14-0706</t>
  </si>
  <si>
    <t>prof. PhDr. Vladimír Leško, CSc.</t>
  </si>
  <si>
    <t>Heidegger, metafyzika a dejiny filozofie</t>
  </si>
  <si>
    <t>2015-2018</t>
  </si>
  <si>
    <t>APVV-14-0921</t>
  </si>
  <si>
    <t>Starostlivosť o seba ako faktor vyrovnávanie sa s negatívnymi dôsledkami vykonávania pomáhajúcich profesií</t>
  </si>
  <si>
    <t>APVV-15-0234</t>
  </si>
  <si>
    <t>Sexuálna výchova v kontexte etiky starostlivosti</t>
  </si>
  <si>
    <t>2016-2019</t>
  </si>
  <si>
    <t>APVV-15-0273</t>
  </si>
  <si>
    <t>doc. PhDr. Ján Ferjenčík, CSc.</t>
  </si>
  <si>
    <t>Experimentálne overovanie programov na stimuláciu exekutívnych funkcií sloboprospievajúceho žiaka (na konci 1. stupňa školskej dochádzky) - kognitívny stimulačný potenciál matematiky a slovenského jazyka</t>
  </si>
  <si>
    <t>APVV-15-0307</t>
  </si>
  <si>
    <t>prof. Dr. Rudolph Sock</t>
  </si>
  <si>
    <t>Anticipačné fonetické stratégie pre simultánne a konzekutívne tlmočenie</t>
  </si>
  <si>
    <t>2016-2020</t>
  </si>
  <si>
    <t>APVV-15-0475</t>
  </si>
  <si>
    <t>Mgr. Nikola Regináčová, PhD.</t>
  </si>
  <si>
    <t>Tendencie vývoja etnických vzťahov na Slovensku (komparatívny výskum národnostnej problematiky v rokoch 2004-2020) – (TESS2)</t>
  </si>
  <si>
    <t>APVV-15-0492</t>
  </si>
  <si>
    <t>prof. Ing. Július Zimmermann, CSc.</t>
  </si>
  <si>
    <t>Rečová audiometria v rómskom jazyku</t>
  </si>
  <si>
    <t>APVV-16-0035</t>
  </si>
  <si>
    <t>Výskum mimojazykových faktorov tvorenia a interpretácie nových pomenovańí</t>
  </si>
  <si>
    <t>2017-2021</t>
  </si>
  <si>
    <t>APVV-16-0383</t>
  </si>
  <si>
    <t>Komplexný pamäťový portál a historický atlas miest Slovenska (Bratislava a Košice)</t>
  </si>
  <si>
    <t>APVV-14-0415</t>
  </si>
  <si>
    <t>prof. MUDr. Zuzana Gdovinová, CSc.</t>
  </si>
  <si>
    <t>Nové biomarkery premotorického štádia Parkinsonovej choroby</t>
  </si>
  <si>
    <t>2015-2019</t>
  </si>
  <si>
    <t>APVV-15-0012</t>
  </si>
  <si>
    <t>doc. Mgr. Zuzana Dankulincová, PhD.</t>
  </si>
  <si>
    <t>Psychosociálny vývin detí s emocionálnymi a behaviorálnymi problémami v systéme starostlivosti - longitudinálna štúdia.</t>
  </si>
  <si>
    <t>APVV-15-0134</t>
  </si>
  <si>
    <t>doc. MVDr. Monika Halánová, PhD. mim. prof.</t>
  </si>
  <si>
    <t>Genetická diverzita vybraných medicínsky dôležitých nových a novo sa objavujúcich patogénov so zoonóznym potenciálom.</t>
  </si>
  <si>
    <t>APVV-15-0356</t>
  </si>
  <si>
    <t>MVDr. Ján Rosocha, CSc.</t>
  </si>
  <si>
    <t>Analýza polyméru PEEK a možnosti jeho aditívnej výroby.</t>
  </si>
  <si>
    <t>APVV-15-0719</t>
  </si>
  <si>
    <t>Mgr. Iveta Rajničová Nagyová, PhD.</t>
  </si>
  <si>
    <t>Longitudinálny výskum psychosociálnych inovácií v manažmente chronických chorôb.</t>
  </si>
  <si>
    <t>APVV-16-0158</t>
  </si>
  <si>
    <t>MUDr. Pavol Joppa, PhD.</t>
  </si>
  <si>
    <t>Obezita, spánkové apnoe a syndróm obezity-hypoventilácie: vplyv
hypoxie na kardiovaskulárne parametre pri respiračných chorobách
asociovaných s obezitou a možnosti ich liečebného ovplyvnenia</t>
  </si>
  <si>
    <t>APVV-16-0176</t>
  </si>
  <si>
    <t>MVDr. Alojz Bomba, DrSc.</t>
  </si>
  <si>
    <t>Cielená modulácia črevnej mikrobioty a jej transplantácia v
prevencii a terapii črevných zápalových chorôb</t>
  </si>
  <si>
    <t>APVV-16-0211</t>
  </si>
  <si>
    <t>prof. MUDr. Peter Jarčuška, PhD.</t>
  </si>
  <si>
    <t>Počítačový systém podpory rozhodovania pre hepatálnu encefalopatiu</t>
  </si>
  <si>
    <t>APVV-16-0446</t>
  </si>
  <si>
    <t>RNDr. Lenka Varinská, PhD.</t>
  </si>
  <si>
    <t>Bunkové interakcie v nádorovom mikroprostredí a ich farmakologické ovplyvnenie</t>
  </si>
  <si>
    <t>APVV-16-0490</t>
  </si>
  <si>
    <t>MUDr. Jaroslav Rosenberger, PhD.</t>
  </si>
  <si>
    <t>Využitie profilu zdravotnej gramotnosti na skvalitnenie manažmentu chronických ochorení</t>
  </si>
  <si>
    <t>APVV-17-0017</t>
  </si>
  <si>
    <t>prof. MUDr. Ľubomír Legáth, PhD.</t>
  </si>
  <si>
    <t>Toxikologické účinky hadích jedov vybraných druhov</t>
  </si>
  <si>
    <t>APVV-17-0118</t>
  </si>
  <si>
    <t>Exozómy z mezenchýmových kmeňových buniek ako potenciálna alternatíva bunkovej terapie v liečbe osteoartritídy</t>
  </si>
  <si>
    <t>APVV-17-0550</t>
  </si>
  <si>
    <t>prof. MUDr. Daniel Pella, PhD.</t>
  </si>
  <si>
    <t>Determinanty zvýšeného kardiovaskulárneho rizika a ich prognostický význam analyzovaný pomocou strojového učenia pri diagnostike vysokorizikových jedincov</t>
  </si>
  <si>
    <t>APVV-14-0073_Orendáč_UFV</t>
  </si>
  <si>
    <t>prof. Ing. Martin Orendáč, CSc.</t>
  </si>
  <si>
    <t>Magnetokalorický jav v kvantových a nanoskopických systémoch</t>
  </si>
  <si>
    <t>APVV-14-0078_STU_Koman</t>
  </si>
  <si>
    <t>prof. RNDr. Juraj Černák, DrSc.</t>
  </si>
  <si>
    <t>Nové materiály na báze koordinačných zlúčenín</t>
  </si>
  <si>
    <t>APVV-14-0154</t>
  </si>
  <si>
    <t>prof. RNDr. Eva Čellárová, DrSc.</t>
  </si>
  <si>
    <t>Transkriptóm, metabolóm a signalóm bioaktívnych látok s protinádorovým účinkom v rode Hypericum</t>
  </si>
  <si>
    <t>APVV-14-0605_SAV_Szabó</t>
  </si>
  <si>
    <t>Mgr. Tomáš Samuely, PhD.</t>
  </si>
  <si>
    <t>Prechod supravodič - izolant</t>
  </si>
  <si>
    <t>APVV-14-0883</t>
  </si>
  <si>
    <t>prof. RNDr. Jozef Gonda, DrSc.</t>
  </si>
  <si>
    <t>Stereoselektívna syntéza a in vitro štrukturálna modulácia biologickej aktivity funkcionalizovaných sfingozínov</t>
  </si>
  <si>
    <t>APVV-15-0054_UK_Minár</t>
  </si>
  <si>
    <t>doc. Mgr. Michal Gallay, PhD.</t>
  </si>
  <si>
    <t>Fyzikálne založená segmentácia georeliéfu a jej geovedné aplikácie</t>
  </si>
  <si>
    <t>APVV-15-0091</t>
  </si>
  <si>
    <t>prof. RNDr. Viliam Geffert, DrSc.</t>
  </si>
  <si>
    <t>Efektívne algoritmy, automaty a dátové štruktúry</t>
  </si>
  <si>
    <t>APVV-15-0115</t>
  </si>
  <si>
    <t>prof. RNDr. Peter Kollár, DrSc.</t>
  </si>
  <si>
    <t>Dizajn štruktúry a funkčných vlastností magneticky mäkkých kompozitných materiálov na báze 3-d prechodných kovov</t>
  </si>
  <si>
    <t>APVV-15-0116</t>
  </si>
  <si>
    <t>doc. RNDr. Roman Soták, PhD.</t>
  </si>
  <si>
    <t>Štrukturálne a chromatické charakteristiky grafov</t>
  </si>
  <si>
    <t>APVV-15-0239</t>
  </si>
  <si>
    <t>RNDr. Juraj Ševc, PhD.</t>
  </si>
  <si>
    <t>Analýza potenciálu a úlohy výstelky centrálneho kanála pri regenerácii miechy</t>
  </si>
  <si>
    <t>APVV-15-0259_SAV_Kováč</t>
  </si>
  <si>
    <t>doc. RNDr. Ján Füzer, PhD.</t>
  </si>
  <si>
    <t>Vývoj nekonvenčnej technológie finálneho spracovania izotropných elektrotechnických ocelí</t>
  </si>
  <si>
    <t>APVV-15-0306_UK_Klimovský</t>
  </si>
  <si>
    <t>RNDr. Stela Csachová, PhD.</t>
  </si>
  <si>
    <t>Kooperatívne aktivity miestnych samospráv a meranie ich účinnosti a efektívnosti</t>
  </si>
  <si>
    <t>APVV-15-0419_SAV_Peťko</t>
  </si>
  <si>
    <t>RNDr. Igor Majláth, PhD.</t>
  </si>
  <si>
    <t>Protikliešťová ochrana pomocou modifikovaných polypropylénových vlákien s akaricídnym účinkom</t>
  </si>
  <si>
    <t>2016-2018</t>
  </si>
  <si>
    <t>APVV-15-0458_SAV_Skopal</t>
  </si>
  <si>
    <t>doc. Mgr. Štefan Parimucha, PhD.</t>
  </si>
  <si>
    <t>Interagujúce dvojhviezdy - kľúč k porozumeniu Vesmíru</t>
  </si>
  <si>
    <t>APVV-15-0520</t>
  </si>
  <si>
    <t>doc. RNDr. Vladimír Zeleňák, PhD.</t>
  </si>
  <si>
    <t>Inteligentné nanopórovité systémy ako nosiče liečiv</t>
  </si>
  <si>
    <t>APVV-16-0029</t>
  </si>
  <si>
    <t>prof. RNDr. Renáta Oriňaková, DrSc.</t>
  </si>
  <si>
    <t>Spekané biologicky odbúrateľné kovové materiály</t>
  </si>
  <si>
    <t>2017-2020</t>
  </si>
  <si>
    <t>APVV-16-0068_SAV_Cambel</t>
  </si>
  <si>
    <t>Skyrmióny vo feromagnetických nanoobjektoch</t>
  </si>
  <si>
    <t>APVV-16-0079</t>
  </si>
  <si>
    <t>prof. RNDr. Rastislav Varga, DrSc.</t>
  </si>
  <si>
    <t>Moderné amorfné a polykryštalické funkčné materiály pre senzory a aktuátory</t>
  </si>
  <si>
    <t>APVV-16-0171_STU_Bírošová</t>
  </si>
  <si>
    <t>prof. RNDr. Jana Sedláková, PhD.</t>
  </si>
  <si>
    <t>Progresívne metódy zabraňujúce vzniku a šíreniu rezistencie
baktérií voči klinicky relevantným antibiotikám</t>
  </si>
  <si>
    <t>APVV-16-0176_LF_Bomba</t>
  </si>
  <si>
    <t xml:space="preserve">LF - MVDr. Alojz Bomba, DrSc. ,
PF - prof. RNDr. Peter Fedoročko, CSc. </t>
  </si>
  <si>
    <t>APVV-16-0186</t>
  </si>
  <si>
    <t>doc. RNDr. Jozef Strečka, PhD.</t>
  </si>
  <si>
    <t>Exotické kvantové stavy nízkorozmerných spinových a elektrónových systémov</t>
  </si>
  <si>
    <t>APVV-16-0337</t>
  </si>
  <si>
    <t>doc. RNDr. Ondrej Hutník, PhD.</t>
  </si>
  <si>
    <t>Integrovanie v kontexte zovšeobecnených mier</t>
  </si>
  <si>
    <t>APVV-16-0398_SAV_Jásik</t>
  </si>
  <si>
    <t>prof. RNDr. Martin Bačkor, DrSc.</t>
  </si>
  <si>
    <t>Funkčná analýza synaptotagmínov so zreteľom na odpovede rastlín na environmentálne stresy</t>
  </si>
  <si>
    <t>APVV-17-0008_SAV_Sovák</t>
  </si>
  <si>
    <t>prof. RNDr. Pavol Sovák, CSc.</t>
  </si>
  <si>
    <t>Vývoj nových biodegradovateľných kovových zliatín určených pre medicínske a protetické aplikácie</t>
  </si>
  <si>
    <t>2018-2021</t>
  </si>
  <si>
    <t>APVV-17-0020_SAV_Gabáni</t>
  </si>
  <si>
    <t>Frustrované kovové magnetické systémy</t>
  </si>
  <si>
    <t>APVV-17-0059</t>
  </si>
  <si>
    <t>Mgr. Vladimír Komanický, PhD.</t>
  </si>
  <si>
    <t>Štúdium procesov vyvolaných elektrónovým zväzkom a elektromagnetickým žiarením v chalkogenidových sklách</t>
  </si>
  <si>
    <t>APVV-17-0184</t>
  </si>
  <si>
    <t>RNDr. Kornel Richter, PhD.</t>
  </si>
  <si>
    <t>Dynamika doménových stien a skyrmiónov v tenkých magnetických vrstvách</t>
  </si>
  <si>
    <t>APVV-17-0372</t>
  </si>
  <si>
    <t>RNDr. Viktória Majláthová, PhD.</t>
  </si>
  <si>
    <t>Rádiofrekvenčné rozhranie v biológii a ekológii ixodidových kliešťov</t>
  </si>
  <si>
    <t>APVV-17-0477</t>
  </si>
  <si>
    <t>prof. RNDr. Ľubomír Kováč, CSc.</t>
  </si>
  <si>
    <t>Molekulárna fylogenéza unikátnej jaskynnej fauny</t>
  </si>
  <si>
    <t>APVV-17-0568</t>
  </si>
  <si>
    <t>doc. RNDr. Ivan Žežula, CSc.</t>
  </si>
  <si>
    <t>Aplikácie matematických metód v ekonomickom a medicínskom rozhodovaní</t>
  </si>
  <si>
    <t>APVV- 16-0002</t>
  </si>
  <si>
    <t>JUDr. Marcel Dolobáč, PhD.</t>
  </si>
  <si>
    <t>Duševné zdravie na pracovisku a posudzovanie zdravotnej spôsobilosti zamestnanca</t>
  </si>
  <si>
    <t xml:space="preserve">APVV-14-0598 </t>
  </si>
  <si>
    <t>doc. JUDr. Regina Hučková, CSc.</t>
  </si>
  <si>
    <t>Elektronizácia v podnikaní s akcentom na právne a technické aspekty</t>
  </si>
  <si>
    <t>APVV-16-0160</t>
  </si>
  <si>
    <t>prof. h.c. prof. JUDr. Vladimír Babčák, CSc.</t>
  </si>
  <si>
    <t>Daňové úniky a vyhýbanie sa daňovým povinnostiam (motivačné faktory, vznik a eliminácia)</t>
  </si>
  <si>
    <t>APVV-16-0362</t>
  </si>
  <si>
    <t xml:space="preserve">doc. JUDr. Sergej Romža, PhD. </t>
  </si>
  <si>
    <t>Privatizácia trestného práva – hmotnoprávne, procesnoprávne, kriminologické a organizačno-technické aspekty</t>
  </si>
  <si>
    <t>APVV-17-0561</t>
  </si>
  <si>
    <t>doc. JUDr. Gabriela Dobrovičová, CSc.</t>
  </si>
  <si>
    <t>Ľudsko-právne a etické aspekty kybernetickej  bezpečnosti</t>
  </si>
  <si>
    <t>TIP</t>
  </si>
  <si>
    <t>APVV-15-0069</t>
  </si>
  <si>
    <t>doc. RNDr. Erik Sedlák, PhD.</t>
  </si>
  <si>
    <t>Transformácia integrálneho membránového proteinu na vo vode rozpustnú formu: prípad GPCR</t>
  </si>
  <si>
    <t>APVV-15-0485</t>
  </si>
  <si>
    <t>doc. Mgr. Daniel Jancura, PhD.</t>
  </si>
  <si>
    <t>Vysoko selektívna liečba nádorových ochorení: komplexy endogénnych lipoproteínov s DARPinmi ako nová generácia transportných systémov pre cielený transport liečiv (DARLINK)</t>
  </si>
  <si>
    <t>UTVŠ</t>
  </si>
  <si>
    <t>VEGA</t>
  </si>
  <si>
    <t>1/0825/17</t>
  </si>
  <si>
    <t>Mgr. Alena Buková, PhD.</t>
  </si>
  <si>
    <t>Odporúčania pre pohybové aktivity rizikových skupín a ich plnenie na východnom Slovensku</t>
  </si>
  <si>
    <t>2017-2019</t>
  </si>
  <si>
    <t>1/0798/18</t>
  </si>
  <si>
    <t>Mgr. Dana Dračková, PhD.</t>
  </si>
  <si>
    <t>Inovatívne prostriedky na osvojenie si gymnastických zručností žiakov ZŠ</t>
  </si>
  <si>
    <t>2018-2020</t>
  </si>
  <si>
    <t>1/0423/16</t>
  </si>
  <si>
    <t>Transformácia integrálneho membránového receptora na vo vode rozpustnú formu</t>
  </si>
  <si>
    <t>13 075</t>
  </si>
  <si>
    <t>1/0853/17</t>
  </si>
  <si>
    <t>doc. RNDr. Martin Kundrát, Ph.D.</t>
  </si>
  <si>
    <t>Evolucia straty letových schopností a gigantizmu u ostrovných vtákov: Model subrecentnej ornitofauny Nového Zélandu a Madagaskaru</t>
  </si>
  <si>
    <t>9 606</t>
  </si>
  <si>
    <t>2/0009/17</t>
  </si>
  <si>
    <t>Oxidačný stres a fosfolipidovo-proteínové interakcie: funkčné a štrukturálne dôsledky</t>
  </si>
  <si>
    <t>4 957</t>
  </si>
  <si>
    <t>1/0464/18</t>
  </si>
  <si>
    <t>RNDr. Marián Fabián, CSc.</t>
  </si>
  <si>
    <t>Spriahnutie elektrónového a protónového transportu v respiračných hém-meďnatých oxidázach</t>
  </si>
  <si>
    <t>12 512</t>
  </si>
  <si>
    <t>1/0156/18</t>
  </si>
  <si>
    <t>RNDr. Veronika Huntošová, PhD.</t>
  </si>
  <si>
    <t>Časovo rozlíšené zobrazovanie spotreby kyslíka v nádorových bunkách počas fotodynamickej terapie</t>
  </si>
  <si>
    <t>5 857</t>
  </si>
  <si>
    <t>1/0873/18</t>
  </si>
  <si>
    <t>doc. MUDr. Peter Urdzík, PhD., MPH, mim. prof.</t>
  </si>
  <si>
    <t>Biomarkery vývoja kompetencie ľudských embryí a receptivity endometria u žien s opakovaným implantačným zlyhaním</t>
  </si>
  <si>
    <t>1/0684/17</t>
  </si>
  <si>
    <t>prof. MUDr. Jana Kaťuchová, PhD., MBA</t>
  </si>
  <si>
    <t>Sledovanie fibrinolytických činiteľov urokinázového aktivátora plazminogénu uPA a inhibítora aktivátora plazminogénu 1 PAI-1vo vzorkách nádorového tkaniva a v sére u pacientov s kolorektálnym karcinómom.</t>
  </si>
  <si>
    <t>1/0910/16</t>
  </si>
  <si>
    <t>doc. MUDr. Viola Vargová, PhD.</t>
  </si>
  <si>
    <t>Efekt redukcie hmotnosti na vybrané genetické, laboratórne a ultrazvukové parametre subklinickej aterosklerózy.</t>
  </si>
  <si>
    <t>1/0364/17</t>
  </si>
  <si>
    <t>prof. MUDr. Ivica Lazúrová, DrSc., FRCP</t>
  </si>
  <si>
    <t>Adrenokortikálne adenómy a diabetes mellitus - úloha receptorov pre inzulín, IGF1 a IGF2</t>
  </si>
  <si>
    <t>1/0968/16</t>
  </si>
  <si>
    <t>doc. MUDr. Branislav Stančák, CSc.</t>
  </si>
  <si>
    <t>Vplyv pomeru sérových intrakardiálnych a periférnych markerov srdcového zlyhania na prognózu pacientov vyžadujúcich resynchronizačnú liečbu</t>
  </si>
  <si>
    <t>2/0056/16</t>
  </si>
  <si>
    <t>MUDr. Jozef Dragašek, PhD., MHA</t>
  </si>
  <si>
    <t>Vplyv konštitučných faktorov redoxnej regulácie na endofenotypové znaky schizofrénie.</t>
  </si>
  <si>
    <t>1/0027/16</t>
  </si>
  <si>
    <t>prof. MUDr. Ivan Tkáč, PhD.</t>
  </si>
  <si>
    <t>Sledovanie asociácií vybraných génových variantov s odpoveďou na liečbu orálnymi antidiabetikami gliptínmi.</t>
  </si>
  <si>
    <t>1/0941/16</t>
  </si>
  <si>
    <t>prof. MUDr. Pavol Jarčuška, PhD.</t>
  </si>
  <si>
    <t>Epidemiológia endoparazitárnych infekcií u imunokompromitovaných pacientov s chronickým ochorením infekčnej a neinfekčnej etiológie.</t>
  </si>
  <si>
    <t>1/0208/16</t>
  </si>
  <si>
    <t>prof.  MUDr. Ružena Tkáčová, DrSc.</t>
  </si>
  <si>
    <t>Úloha chronickej intermitentnej hypoxie a inzulínovej rezistencie v patogenéze subklinickej aterosklerózy a myokardiálneho poškodenia u pacientov s obštrukčným spánkovým apnoe.</t>
  </si>
  <si>
    <t>1/0220/17</t>
  </si>
  <si>
    <t>MUDr. Ján Pobeha, PhD.</t>
  </si>
  <si>
    <t>Kardiovaskulárne parametre a systémový zápal u pacientov s respiračnou insuficienciou a ich ovplyvnenie neinvazívnou ventiláciou</t>
  </si>
  <si>
    <t>1/0660/16</t>
  </si>
  <si>
    <t>MUDr. Tomáš Toporcer, PhD.</t>
  </si>
  <si>
    <t>Sprostredkúvajú galektíny ochranný vplyv estrogénov/fytoestrogénov na srdce po infarkte myokardu?</t>
  </si>
  <si>
    <t>1/0057/18</t>
  </si>
  <si>
    <t>doc. MUDr. Jarmila Szilasiová, PhD.</t>
  </si>
  <si>
    <t>Analýza neurofilament a miRNA vo vzťahu k diagnostike, fenotypu, aktivite a responzivite na liečbu sclerosis multiplex</t>
  </si>
  <si>
    <t>1/0204/16</t>
  </si>
  <si>
    <t>prof. MVDr. Silvia Rybárová, PhD.</t>
  </si>
  <si>
    <t>Vplyv cytostatickej liečby na dynamiku expresie faktorov spôsobujúcich liekovú rezistenciu u experimentálne navodeného karcinómu mliečnej žľazy.</t>
  </si>
  <si>
    <t>1/0218/18</t>
  </si>
  <si>
    <t>RNDr. Martin Bona, PhD.</t>
  </si>
  <si>
    <t>Vývin diaschízy v procese remodelácie nervového tkaniva po ischemickom poškodení mozgu</t>
  </si>
  <si>
    <t>2/0029/18</t>
  </si>
  <si>
    <t>Úloha glutamátových transportérov krvných buniek v ischemickej tolerancii</t>
  </si>
  <si>
    <t>2/0059/15</t>
  </si>
  <si>
    <t>prof. MVDr. Lýdia Čisláková, CSc.</t>
  </si>
  <si>
    <t>Prírodné ohniská v mestách na príklade košickej aglomerácie: štruktúra a dynamika v priestore a v čase</t>
  </si>
  <si>
    <t>1/0084/18</t>
  </si>
  <si>
    <t>Genetická analýza vybraných nových a novo sa objavujúcich patogénov so zoonotickým potenciálom u zvierat a ľudí</t>
  </si>
  <si>
    <t>1/0309/16</t>
  </si>
  <si>
    <t>Modulácia črevnej mikroflóry a lipidového metabolizmu v prevencii srdcovo-cievnych chorôb využitím probiotických mikroorganizmov a omega-3 polynenasýtených mastných kyselín.</t>
  </si>
  <si>
    <t>1/0584/16</t>
  </si>
  <si>
    <t>RNDr. Zdenka Hertelyová, PhD.</t>
  </si>
  <si>
    <t>Závislosť medzi zastúpením PNMK a pomerom LBP/sCD14 v krvnom sére u pacientiek s karcinómom prsníka.</t>
  </si>
  <si>
    <t>1/0018/16</t>
  </si>
  <si>
    <t>MVDr. Gabriela Mojžišová, PhD.</t>
  </si>
  <si>
    <t>Molekulové mechanizmy antiproliferatívneho účinku chalkónov u nádorov mliečnej žľazy: in vitro štúdia.</t>
  </si>
  <si>
    <t>1/0519/18</t>
  </si>
  <si>
    <t>Mgr. Ľuboš Ambro, PhD.</t>
  </si>
  <si>
    <t>Izolácia a pokročilá charakterizácia nových probiotických mikroorganizmov s potenciálom pre uplatnenie v biomedicíne a biotechnológiách</t>
  </si>
  <si>
    <t>1/0546/16</t>
  </si>
  <si>
    <t>doc. MVDr. Martina Bago Pilátová, PhD.</t>
  </si>
  <si>
    <t>Antiproliferatívne účinky novosyntetizovaných analógov jaspínu B a ich vplyv na nádorovú angiogenézu.</t>
  </si>
  <si>
    <t>1/0753/17</t>
  </si>
  <si>
    <t>prof. MVDr. Ján Mojžiš, DrSc.</t>
  </si>
  <si>
    <t>Vplyv prírodných látok na nádorové mikroprostredie</t>
  </si>
  <si>
    <t>1/0439/17</t>
  </si>
  <si>
    <t>RNDr. Marianna Danková, PhD.</t>
  </si>
  <si>
    <t>Indukcia ischemickej tolerancie v mieche králika vzdialeným perkondicionovaním a postkondicionovaním: štúdium mechanizmov endogénnej ochrany</t>
  </si>
  <si>
    <t>1/0386/17</t>
  </si>
  <si>
    <t>doc. MVDr. Štefan Tóth, PhD.</t>
  </si>
  <si>
    <t>Zápalové zmeny vzdialených orgánov následkom ischemicko-reperfúzneho poškodenia a transplantácie jejúna</t>
  </si>
  <si>
    <t>1/0873/16</t>
  </si>
  <si>
    <t>RNDr. Miroslava Rabajdová, PhD.</t>
  </si>
  <si>
    <t>Charakterizácia mikroprostredia karcinómu endometria.</t>
  </si>
  <si>
    <t>1/0372/17</t>
  </si>
  <si>
    <t>prof. Ing. Mária Mareková, PhD.</t>
  </si>
  <si>
    <t>Využitie miRNA a fluorescenčných techník v diagnostike nádorov močového mechúra</t>
  </si>
  <si>
    <t>1/0559/18</t>
  </si>
  <si>
    <t>doc. RNDr. Janka Vašková, PhD.</t>
  </si>
  <si>
    <t>Štúdium vzniku a progresie parodontitíd využitím najnovších molekulárno-biochemických metód</t>
  </si>
  <si>
    <t>1/0394/15</t>
  </si>
  <si>
    <t>doc. RNDr. Peter Solár, PhD.</t>
  </si>
  <si>
    <t>Erytropoetínový receptor v adenokarcinóme mliečnej žľazy a jeho úloha v rezistencii na tamoxifén</t>
  </si>
  <si>
    <t>1/0981/15</t>
  </si>
  <si>
    <t>Mgr. Bobáková, PhD.</t>
  </si>
  <si>
    <t>Trajektória detí a dospievajúcich s emocionálnymi a behaviorálnymi problémami v systéme sociálnej a zdravotníckej starostlivosti - longitudinálna štúdia DE-EM-BE.</t>
  </si>
  <si>
    <t>1/0594/17</t>
  </si>
  <si>
    <t>Mgr. Pavol Mikula, PhD.</t>
  </si>
  <si>
    <t>Behaviorálne a sociálne faktory, stratégie zvládania a kvalita života u pacientov so sklerózou multiplex</t>
  </si>
  <si>
    <t>1/0217/16</t>
  </si>
  <si>
    <t>RNDr. Tímea Špaková, PhD.</t>
  </si>
  <si>
    <t>Štúdium chondrogénnej diferenciácie mezenchýmových stromálnych buniek in vitro ako možného mechanizmu účinku pri bunkovej liečbe osteoartritítdy.</t>
  </si>
  <si>
    <t>1/0773/17</t>
  </si>
  <si>
    <t>RNDr. Jana Plšíková, PhD.</t>
  </si>
  <si>
    <t>Terapeutický potenciál CD146+ mezenchýmových stromálnych buniek pri liečbe osteoartritídy</t>
  </si>
  <si>
    <t>1/0090/15</t>
  </si>
  <si>
    <t>De novo RNA-seq analýza transkriptómu zameraná na identifikáciu kandidátnych génov kódujúcich profilujúce sekundárne metabolity v rode Hypericum</t>
  </si>
  <si>
    <t>1/0147/15</t>
  </si>
  <si>
    <t>prof. RNDr. Peter Fedoročko, CSc.</t>
  </si>
  <si>
    <t>Pleiotropné pôsobenie neaktivovaného alebo fotodynamicky aktívneho hypericínu na faktory ovplyvňujúce rezistenciu nádorových buniek</t>
  </si>
  <si>
    <t>1/0512/15</t>
  </si>
  <si>
    <t>Mgr. Vladislav Kolarčik, PhD.</t>
  </si>
  <si>
    <t>Evolučné procesy a reprodukčné stratégie v rode Onosma</t>
  </si>
  <si>
    <t>1/0163/15</t>
  </si>
  <si>
    <t>prof. RNDr. Pavol Mártonfi, PhD.</t>
  </si>
  <si>
    <t>Endopolyploidia vybraných taxónov rodov Trifolium a Lotus vo vzťahu k ich fyziologickým a produkčným parametrom</t>
  </si>
  <si>
    <t>1/0792/16</t>
  </si>
  <si>
    <t>Alelopatický účinok sekundárnych metabolitov lišajníkov</t>
  </si>
  <si>
    <t>1/0635/16</t>
  </si>
  <si>
    <t>doc. RNDr. Zuzana Daxnerová, CSc.</t>
  </si>
  <si>
    <t>Cerebrospinálny mok kontaktujúce neuróny (CSF-cNs) a ich úloha v mieche cicavcov</t>
  </si>
  <si>
    <t>1/0229/17</t>
  </si>
  <si>
    <t>prof. RNDr. Jana Sedláková, PhD.</t>
  </si>
  <si>
    <t>Štúdium interakcií medzi mikroorganizmami a kovmi  a ich využitie v environmentálnych aplikáciách</t>
  </si>
  <si>
    <t>1/0476/17</t>
  </si>
  <si>
    <t>doc. RNDr. Monika Kassayová, CSc.</t>
  </si>
  <si>
    <t>Imunomodulačný a protinádorový účinok probiotických baktérií rodu Lactobacillus v kolorektálnej karcinogenéze in vitro a in vivo</t>
  </si>
  <si>
    <t>1/0820/17</t>
  </si>
  <si>
    <t>Štúdium endogénnej regeneračnej kapacity miechy v rôznych ontogenetických štádiách pomocou modelu minimálneho poškodenia</t>
  </si>
  <si>
    <t>1/0926/17</t>
  </si>
  <si>
    <t>RNDr. Ján Košuth, PhD.</t>
  </si>
  <si>
    <t>Úloha izoenzýmov geranylgeranyl difosfát syntázy (GGPPS) v metabolickej dráhe izoprenoidov</t>
  </si>
  <si>
    <t>2/0077/17_SAV_TUZVO</t>
  </si>
  <si>
    <t>doc. RNDr. Marcel Uhrin, PhD.</t>
  </si>
  <si>
    <t>Evolučná ekológia dáždnikových a vlajkových druhov stavovcov na Slovensku</t>
  </si>
  <si>
    <t>1/0427/17</t>
  </si>
  <si>
    <t>Mgr. Zuzana Boberová, PhD.</t>
  </si>
  <si>
    <t>Zdravotná gramotnosť žiakov ako súčasť výchovno-vzdelávacieho procesu v školách a výsledok školskej výchovy k zdraviu</t>
  </si>
  <si>
    <t>1/0346/18</t>
  </si>
  <si>
    <t>Reliktné formy článkonožcov (Arthropoda) v Západných Karpatoch – morfológia, ekológia a fylogenéza</t>
  </si>
  <si>
    <t>2/0113/18_SAV</t>
  </si>
  <si>
    <t>RNDr. Igor Majláth, PhD.</t>
  </si>
  <si>
    <t>Eko-epidemiológia Borrelia miyamotoi na Slovensku</t>
  </si>
  <si>
    <t>1/0010/15</t>
  </si>
  <si>
    <t>prof. Mgr. Vasiľ Andruch, DSc.</t>
  </si>
  <si>
    <t>Vývoj nových miniaturizovaných a automatizovaných analytických metód</t>
  </si>
  <si>
    <t>1/0253/16</t>
  </si>
  <si>
    <t>prof. Yaroslav Bazeľ, DrSc.</t>
  </si>
  <si>
    <t>Výskum analytických techník vhodných na dynamickú on-line kontrolu</t>
  </si>
  <si>
    <t>1/0131/16</t>
  </si>
  <si>
    <t>doc. RNDr. Viktor Víglaský, PhD.</t>
  </si>
  <si>
    <t>G-kvadruplexy odvodené od vírusov: využitie ich vlastností v  biomedicínskom výskume</t>
  </si>
  <si>
    <t>1/0063/17</t>
  </si>
  <si>
    <t>Nové magnetoaktívne koordinačné zlúčeniny na báze 3d- a 4f-prvkov</t>
  </si>
  <si>
    <t>1/0265/17</t>
  </si>
  <si>
    <t>doc. RNDr. Mária Ganajová, CSc.</t>
  </si>
  <si>
    <t>Formatívne hodnotenie vo výučbe prírodných vied, matematiky a informatiky</t>
  </si>
  <si>
    <t>1/0074/17</t>
  </si>
  <si>
    <t>Nanomateriály  a nanoštruktúrované vrstvy so špecifickou funkcionalitou</t>
  </si>
  <si>
    <t>1/0745/17</t>
  </si>
  <si>
    <t>doc. RNDr. Vladimír Zeleňák, PhD.</t>
  </si>
  <si>
    <t>Metalo-organické siete pre energetické aplikácie</t>
  </si>
  <si>
    <t>1/0016/18</t>
  </si>
  <si>
    <t>doc. RNDr. Mária Kožurková, CSc.</t>
  </si>
  <si>
    <t>Štúdium cytotoxickej aktivity nových kumarínových derivátov modifikovaných akridínovým, takrínovým a antracénovým skeletom</t>
  </si>
  <si>
    <t>1/0047/18</t>
  </si>
  <si>
    <t>doc. RNDr. Miroslava Martinková, PhD.</t>
  </si>
  <si>
    <t>Stereokonvergentná syntéza izomérnych sfingoidných báz a príbuzných „long-chain“ aminoalkoholov ako potenciálnych protirakovinových látok</t>
  </si>
  <si>
    <t>1/1011/16</t>
  </si>
  <si>
    <t>doc. Ing. Norbert Kopčo, PhD.</t>
  </si>
  <si>
    <t>Dynamické procesy v priestorovom sluchu: experimenty, modelovanie a analytické nástroje</t>
  </si>
  <si>
    <t>1/0056/18</t>
  </si>
  <si>
    <t>Popisná a výpočtová zložitosť automatov a algoritmov</t>
  </si>
  <si>
    <t>1/0474/16</t>
  </si>
  <si>
    <t>prof. Mgr. Jaroslav Hofierka, PhD.</t>
  </si>
  <si>
    <t>Simulácia a dynamická vizualizácia geopriestorových procesov</t>
  </si>
  <si>
    <t>1/0963/17</t>
  </si>
  <si>
    <t>Dynamika krajiny vo vysokom rozlíšení</t>
  </si>
  <si>
    <t>1/0395/17</t>
  </si>
  <si>
    <t>Mgr. Ladislav Novotný, PhD.</t>
  </si>
  <si>
    <t>Centripetálne a centrifugálne procesy v transformácii regionálneho systému Slovenska</t>
  </si>
  <si>
    <t>1/0839/18</t>
  </si>
  <si>
    <t>doc. RNDr. Ján Kaňuk, PhD.</t>
  </si>
  <si>
    <t>Návrh nového modulu v3.sun pre výpočet distribúcie energie slnečného žiarenia pre digitálne 3D objekty odvodené z mračna bodov pomocou adaptívnych metód triangulácie</t>
  </si>
  <si>
    <t>1/0097/16</t>
  </si>
  <si>
    <t>prof. RNDr. Lev Bukovský DrSc.</t>
  </si>
  <si>
    <t>Teoreticko-množinové metódy v topológii a teórii reálnych funkcií</t>
  </si>
  <si>
    <t>1/0368/16</t>
  </si>
  <si>
    <t>prof. RNDr. Mirko Horňák, CSc.</t>
  </si>
  <si>
    <t>Problémy grafových zafarbení</t>
  </si>
  <si>
    <t>1/0097/18</t>
  </si>
  <si>
    <t>prof. RNDr. Danica Studenovská, CSc.</t>
  </si>
  <si>
    <t>Algebraické štruktúry s usporiadaním</t>
  </si>
  <si>
    <t>1/0311/18</t>
  </si>
  <si>
    <t>Problémy optimálneho rozhodovania v komplexných dátových štruktúrach</t>
  </si>
  <si>
    <t>1/0330/15</t>
  </si>
  <si>
    <t>Elektromagnetické vlastnosti magneticky mäkkých kompozitných materiálov</t>
  </si>
  <si>
    <t>1/0929/16</t>
  </si>
  <si>
    <t>RNDr. Zuzana Jurašeková, PhD.</t>
  </si>
  <si>
    <t>Neinvazívna mikro-Ramanova a SERS analýza farbív a kolorantov použitých v kultúrno-historických artefaktoch na báze papiera: Nie je čierna ako čierna. (atRAM@Nt)</t>
  </si>
  <si>
    <t>1/0377/16</t>
  </si>
  <si>
    <t>Magnetizačné a relaxačné procesy v magnetických časticiach a kompozitoch</t>
  </si>
  <si>
    <t>1/0409/15</t>
  </si>
  <si>
    <t>Štúdium supravodivých nanoštruktúr a nanovrstiev</t>
  </si>
  <si>
    <t>1/0036/16</t>
  </si>
  <si>
    <t>Štruktúra a fyzikálne vlastnosti amorfných a nanokryštalických kovových zliatin</t>
  </si>
  <si>
    <t>1/0043/16</t>
  </si>
  <si>
    <t>doc. RNDr. Jozef Strečka, PhD.</t>
  </si>
  <si>
    <t>Magnetoelektrický a magnetokalorický jav v exaktne riešiteľných mriežkovo-štatistických modeloch</t>
  </si>
  <si>
    <t>1/0164/16</t>
  </si>
  <si>
    <t>Rýchlochladené amorfné a Heuslerove zilatiny s význačnými vlastnosťami. Príprava a charakterizácia</t>
  </si>
  <si>
    <t>1/0331/15</t>
  </si>
  <si>
    <t>doc. RNDr. Milan Žukovič, PhD.</t>
  </si>
  <si>
    <t>Frustrované systémy so zmiešanými spinmi</t>
  </si>
  <si>
    <t>1/0345/17</t>
  </si>
  <si>
    <t>prof. RNDr. Michal Hnatič, DrSc.</t>
  </si>
  <si>
    <t>Štúdium škálovacích zákonov a turbulentných anomálií  v stochastickej a kritickej dynamike metódami renormalizačnej grupy</t>
  </si>
  <si>
    <t>1/0269/17</t>
  </si>
  <si>
    <t>doc. RNDr. Alžbeta Orendáčová, DrSc.</t>
  </si>
  <si>
    <t>Vplyv magnetického poľa a spinovej anizotropie na základný stav a kritické správanie dvojrozmerných kvantových magnetických systémov</t>
  </si>
  <si>
    <t>1/0204/18</t>
  </si>
  <si>
    <t>Príprava a štúdium nanomateriálov pre technológie na konverziu a prenos energie</t>
  </si>
  <si>
    <t>1/0195/18</t>
  </si>
  <si>
    <t>Magneto-optické pozorovania tenkých drôtov so zakrivenou topografiou</t>
  </si>
  <si>
    <t>1/0421/18</t>
  </si>
  <si>
    <t>doc. RNDr. Katarína Štroffeková, PhD.</t>
  </si>
  <si>
    <t>Fotobiostimulácia ako terapia pre mitochondriálnu dysfunkciu (PHOBIOPIA)</t>
  </si>
  <si>
    <t>1/0113/18</t>
  </si>
  <si>
    <t>RNDr. Janka Vrláková, PhD.</t>
  </si>
  <si>
    <t>Interakcie relativistických jadier, eta-mezónové jadrá a spinová fyzika</t>
  </si>
  <si>
    <t>1/0526/17</t>
  </si>
  <si>
    <t>Lingvistické a sankčné mechanizmy pri tvorbe a pôsobení noriem pracovného práva</t>
  </si>
  <si>
    <t>2017-2018</t>
  </si>
  <si>
    <t>1/0917/16</t>
  </si>
  <si>
    <t>doc. JUDr. Kristián Csach, PhD., LL.M.</t>
  </si>
  <si>
    <t>Atypické a faktické vzťahy v obchodnom práve</t>
  </si>
  <si>
    <t>1/0198/17</t>
  </si>
  <si>
    <t>doc. JUDr. Erik Štenpien, PhD.</t>
  </si>
  <si>
    <t>Pôžička či úžera? Nútený výkon rozhodnutia – historickoprávne základy a problémy aplikačnje praaxe</t>
  </si>
  <si>
    <t xml:space="preserve">1/0375/15 </t>
  </si>
  <si>
    <t>Daňové úniky a daňové podvody a právne možnosti ich predchádzania (inštitútmi daňového a trestného práva)</t>
  </si>
  <si>
    <t>1/0846/17</t>
  </si>
  <si>
    <t>doc.JUDr. Karin Cakoci, PhD.</t>
  </si>
  <si>
    <t>Implementácia iniciatív inštitúcií EÚ v oblasti priamych a nepriamych daní a ich rozpočtovo-právne dopady</t>
  </si>
  <si>
    <t xml:space="preserve">1/0709/16  </t>
  </si>
  <si>
    <t>prof. JUDr. Ján Klučka, CSc.</t>
  </si>
  <si>
    <t>Miesto a význam regionálnych súdnych orgánov v kontexte súčasného regionalizmu</t>
  </si>
  <si>
    <t>1/0203/18</t>
  </si>
  <si>
    <t xml:space="preserve">doc. JUDr. Radomír Jakab, PhD. </t>
  </si>
  <si>
    <t>Transteritoriálne správne akty členských štátov Európskej únie</t>
  </si>
  <si>
    <t>1/0153/18</t>
  </si>
  <si>
    <t>prof. Bobáková</t>
  </si>
  <si>
    <t>Evaluácia výkonnosti regionálnej samosprávy v kontexte jej vplyvu na ekonomické a sociálne faktory rozvoja regiónov v Slovenskej republike</t>
  </si>
  <si>
    <t>1/0302/18</t>
  </si>
  <si>
    <t>doc. Čepelová</t>
  </si>
  <si>
    <t>Inteligentné mestá ako spôsob implementácie konceptu trvalo udržateľného rozvoja miest Slovenskej republiky</t>
  </si>
  <si>
    <t>1/0340/17</t>
  </si>
  <si>
    <t>prof. Palúš</t>
  </si>
  <si>
    <t>Formy uskutočňovania obecnej samosprávy</t>
  </si>
  <si>
    <t>1/0757/17</t>
  </si>
  <si>
    <t>doc. Konečný</t>
  </si>
  <si>
    <t>Verejná správa ako poskytovateľ verejných služieb sociálneho štátu – využitie zahraničných skúseností pre reformy v Slovenskej republike</t>
  </si>
  <si>
    <t>1/0002/17</t>
  </si>
  <si>
    <t>Derivačné siete v európskych jazykoch. Medzijazykový výskum.</t>
  </si>
  <si>
    <t>1/0273/16</t>
  </si>
  <si>
    <t>doc. Mgr. Renáta Gregová, PhD.</t>
  </si>
  <si>
    <t>Komparatívny výskum dištinktívnych príznakov foném v slovenčine, v angličtine a v nemčine</t>
  </si>
  <si>
    <t>1/0336/16</t>
  </si>
  <si>
    <t>doc. Mgr. Slávka Tomaščíková, PhD.</t>
  </si>
  <si>
    <t>Post-mileniárna senzibilita v anglofónnych literatúrach, kultúrach a médiách</t>
  </si>
  <si>
    <t>1/0715/16</t>
  </si>
  <si>
    <t>doc. PhDr. Peter Nezník, CSc.</t>
  </si>
  <si>
    <t>Dostojevskij a Nietzsche v kontextoch česko-slovenskej a ruskej filozofie 19. a 20. storočia</t>
  </si>
  <si>
    <t>1/0963/16</t>
  </si>
  <si>
    <t>Slabé myslenie a postmetafyzická filozofia</t>
  </si>
  <si>
    <t>1/0184/17</t>
  </si>
  <si>
    <t>Gréckokatolícka cirkev na okupovaných územiach Československa v rokoch 1938 - 1945</t>
  </si>
  <si>
    <t>1/0212/15</t>
  </si>
  <si>
    <t>prof. PaedDr. Štefan Šutaj, DrSc.</t>
  </si>
  <si>
    <t>Miesta pamäti Košíc II. (ľudia a dejiny)</t>
  </si>
  <si>
    <t>1/0254/17</t>
  </si>
  <si>
    <t>Stratégie prežitia holokaustu a mestské elity.</t>
  </si>
  <si>
    <t>1/0623/17</t>
  </si>
  <si>
    <t>Mgr. Mária Bačíková, PhD.</t>
  </si>
  <si>
    <t>Analýza sociálno-osobnostných charakteristík dospievajpcich a indikátorov rizikového správania v kontexte rodinných procesov.</t>
  </si>
  <si>
    <t>1/0129/18</t>
  </si>
  <si>
    <t>doc. PhDr. Daniel Dobiaš, PhD.</t>
  </si>
  <si>
    <t>Otvorená spoločnosť - politický projekt moderného sveta alebo produktívna metafora v intelektuálnej tradícii hľadania lepšieho človeka a sveta?</t>
  </si>
  <si>
    <t>1/0658/16</t>
  </si>
  <si>
    <t>prof. PhDr. Marcela Gbúrová, CSc.</t>
  </si>
  <si>
    <t>Výskum sekundárneho analfabetizmu v Slovenskej republike (stav - kontexty - perspektívy)</t>
  </si>
  <si>
    <t>1/0061/17</t>
  </si>
  <si>
    <t>doc. PhDr. František Šimon, CSc.</t>
  </si>
  <si>
    <t>Slovacia orientalis litterata. Latinská literatúra autorov spätých s východným Slovenskom.</t>
  </si>
  <si>
    <t>1/0407/17</t>
  </si>
  <si>
    <t>doc. PhDr. Marián Andričík, PhD.</t>
  </si>
  <si>
    <t>Slovenská poézia v anglických prekladoch.</t>
  </si>
  <si>
    <t>1/0736/15</t>
  </si>
  <si>
    <t>prof. PhDr. Ján Gbúr, CSc.</t>
  </si>
  <si>
    <t>Metodologické prieniky do (re)interpretácie diel slovenskej a svetovej literatúry</t>
  </si>
  <si>
    <t>1/0285/18</t>
  </si>
  <si>
    <t>prof. PhDr. Eva Žiaková, CSc.</t>
  </si>
  <si>
    <t>Rizikové správanie adolescentov ako klientov sociálnej práce v dôsledku ich osamelosti.</t>
  </si>
  <si>
    <t>KEGA</t>
  </si>
  <si>
    <t xml:space="preserve"> 004UPJŠ-4/2017
</t>
  </si>
  <si>
    <t>doc. PaedDr. Ivan Uher, PhD.</t>
  </si>
  <si>
    <t>Humánna fyziológia so zameraním na pohybovú aktivitu a šport</t>
  </si>
  <si>
    <t>BZ</t>
  </si>
  <si>
    <t>017UPJŠ-4/2017</t>
  </si>
  <si>
    <t>RNDr. Andrea Fridmanová, PhD.</t>
  </si>
  <si>
    <t>Interaktívna zóna pre edukáciu na Univerzite Pavla Jozefa Šafárika v Košiciach Botanická záhrada.</t>
  </si>
  <si>
    <t>026SPU-4/2018</t>
  </si>
  <si>
    <t>prof. MUDr. Alexander Ostró, CSc., MBA</t>
  </si>
  <si>
    <t>Aplikácia embryotechnológií v živočíšnej a humánnej asistovanej reprodukcii</t>
  </si>
  <si>
    <t>022UPJŠ-4/2018</t>
  </si>
  <si>
    <t>prof. MUDr. Jozef Radoňak, CSc., MPH</t>
  </si>
  <si>
    <t>Štrukturalizácia nadobúdania praktických zručností v laparoskopickej chirurgii v pregraduálnom vzdelávaní</t>
  </si>
  <si>
    <t>023UPJŠ-4/2017</t>
  </si>
  <si>
    <t>doc. MUDr. Ivana Valočiková, PhD.</t>
  </si>
  <si>
    <t>Vyšetrovacie metódy vo vnútornom lekárstve</t>
  </si>
  <si>
    <t>015UPJŠ-4/2016</t>
  </si>
  <si>
    <t>prof. MUDr. Gabriel Valočik, PhD.</t>
  </si>
  <si>
    <t>Medicínska animácia a 3D tlač pri ochoreniach srdca.</t>
  </si>
  <si>
    <t>018UPJŠ-4/2017</t>
  </si>
  <si>
    <t>doc. Tetyana Pyndus, CSc.</t>
  </si>
  <si>
    <t>E-learningové moderné vzdelávanie a implementácia interaktívneho vzdelávania v praktickej výučbe detského zubného lekárstva a protetického zubného lekárstva metódami multifunkčného laboratória</t>
  </si>
  <si>
    <t>014UPJŠ-4/2018</t>
  </si>
  <si>
    <t>MUDr. Adriana Petrášová, PhD.</t>
  </si>
  <si>
    <t>Moderné E-learningové vzdelávanie a implementácia interaktívneho vzdelávania v terapeutickom zubnom lekárstve prostredníctvom multifunkčného laboratória</t>
  </si>
  <si>
    <t>005UPJŠ-4/2016</t>
  </si>
  <si>
    <t>prof. MUDr. Darina Kluchová, PhD.</t>
  </si>
  <si>
    <t>Koordinácia edukačných prístupov vo výučbe anatómie hlavy a krku na lekárskych fakultách.</t>
  </si>
  <si>
    <t>019UPJŠ-4/2017</t>
  </si>
  <si>
    <t>doc. MUDr. Ingrid Hodorová, PhD.  </t>
  </si>
  <si>
    <t>Ultrasonografická anatómia</t>
  </si>
  <si>
    <t>019UPJŠ-4/2018</t>
  </si>
  <si>
    <t>doc. MUDr. Adriana Boleková, PhD.</t>
  </si>
  <si>
    <t>Nový predmet na lekárskej fakulte: "Metódy efektívneho učenia"</t>
  </si>
  <si>
    <t>019UPJŠ-4/2016</t>
  </si>
  <si>
    <t>doc. MVDr. Iveta Domoráková, PhD.</t>
  </si>
  <si>
    <t>Interaktívny prístup k výučbe orofaciálnej histológie a embryológie pre odbor zubné lekárstvo</t>
  </si>
  <si>
    <t>013UPJŠ-4/2016</t>
  </si>
  <si>
    <t>Klinická biochémia a laboratórna medicína.</t>
  </si>
  <si>
    <t>003UK-4/2016</t>
  </si>
  <si>
    <t>prof. MUDr. Viliam Donič, CSc.</t>
  </si>
  <si>
    <t>Motivačné faktory študentov medicíny na lepšie pochopenie základných prírodovedných poznatkov vo vzťahu k medicínskym diagnostickým a terapeutickým metódam</t>
  </si>
  <si>
    <t>011UPJŠ-4/2016</t>
  </si>
  <si>
    <t>Zavedenie interdisciplinárneho predmetu Spánková medicína pre pregraduálnych a postgraduálnych študentov.</t>
  </si>
  <si>
    <t>017UPJŠ-4/2016</t>
  </si>
  <si>
    <t>doc. Ing. Jaroslav Majerník, PhD.</t>
  </si>
  <si>
    <t>Vizualizácia výučby humánnej anatómie formou videodokumentácie pitiev a multimediálnych edukačných diel.</t>
  </si>
  <si>
    <t>007UPJŠ-4/2018</t>
  </si>
  <si>
    <t>doc. MUDr. Kvetoslava Rimárová, CSc., mim. prof.</t>
  </si>
  <si>
    <t>Aplikácia inovatívnych multimediálnych prístupov vo výučbe účinkov fyzikálnych faktorov s využitím expozičného modelu pre študentov zdravotníckych odborov</t>
  </si>
  <si>
    <t>012UPJŠ-4/2016</t>
  </si>
  <si>
    <t>Biomonitoring znečistenia životného prostredia s využitím lišajníkov - vývoj kurikula a tvorba učebných textov pre zavedenie nového predmetu</t>
  </si>
  <si>
    <t>008UPJŠ-4/2018</t>
  </si>
  <si>
    <t>doc. RNDr. Zuzana Vargová, Ph.D.</t>
  </si>
  <si>
    <t>Inovácia obsahu, metód a foriem výučby praktických cvičení chemických odborov s priamou účasťou potenciálnych zamestnávateľov z praxe</t>
  </si>
  <si>
    <t>029UKF-4/2018 - partner</t>
  </si>
  <si>
    <t>doc. RNDr. Ľubomír Šnajder, PhD.</t>
  </si>
  <si>
    <t>Inovatívne metódy vo výučbe programovania v príprave učiteľov a IT odborníkov</t>
  </si>
  <si>
    <t>007UPJŠ-4/2017</t>
  </si>
  <si>
    <t>prof. Ing. Vladimír Sedlák, PhD.</t>
  </si>
  <si>
    <t>Globálne navigačné satelitné systémy - nová vysokoškolská učebnica z aktuálnych problematík v družicovej lokalizácii a navigácii so zameraním na multivariantný zber a spracovanie geopriestorových dát k tvorbe virtuálnych 3D modelov v geoinformatike</t>
  </si>
  <si>
    <t>012UPJŠ-4/2018</t>
  </si>
  <si>
    <t>RNDr. Adela Kravčáková, PhD.</t>
  </si>
  <si>
    <t>Podpora formálneho a neformálneho vzdelávania v časticovej fyzike</t>
  </si>
  <si>
    <t>001UPJŠ-4/2017</t>
  </si>
  <si>
    <t>PhDr. ThDr. Marián Bednár, PhD.</t>
  </si>
  <si>
    <t>Vysokoškolské  vzdelávanie pre udržateľnosť (hosnotové rámce, kompetencie a nástroj pre implementáciu udržateľnosti v edukačnej praxi).</t>
  </si>
  <si>
    <t>051UK-4/2016</t>
  </si>
  <si>
    <t>Dr. Michaela Kováčová</t>
  </si>
  <si>
    <t>Prehĺbenie vyučovania kultúry a umenia v študijnom programe "nemecký jazyk a literatúra" prostredníctvom blended-learningu</t>
  </si>
  <si>
    <t>013UPJŠ-4/2018</t>
  </si>
  <si>
    <t>PeadDr. Marta Sendeková, PhD.</t>
  </si>
  <si>
    <t>Inovácia výučby antických dejín na vysokých školách. Vysokoškolská učebnica Dejiny neskorej antiky (Vybrané kapitoly II.)</t>
  </si>
  <si>
    <t>016UPJŠ-4/2017</t>
  </si>
  <si>
    <t>PhDr. Anna Janovská, PhD.</t>
  </si>
  <si>
    <t>Fidelita programu univerzálnej prevencie užívania návykových látok "Unplugged" v podmienkach slovenských základných škôl.</t>
  </si>
  <si>
    <t>021UPJŠ-4/2016</t>
  </si>
  <si>
    <t>Modernizácia politologického vzdelávania na UPJŠ v Košiciach</t>
  </si>
  <si>
    <t>009UPJŠ-4/2016</t>
  </si>
  <si>
    <t>Botanický slovník</t>
  </si>
  <si>
    <t>010UPJŠ-4/2017</t>
  </si>
  <si>
    <t>Mgr. Jana Balegová, PhD.</t>
  </si>
  <si>
    <t>Latinský jazyk pre študentov filozofickej fakulty.</t>
  </si>
  <si>
    <t>008UPJŠ-4/2017</t>
  </si>
  <si>
    <t>Veda bez bariér (Interdisciplinárne inšpirácia súčasnej literárnej tvorby a jazykovedy v edukačnej praxi na VŠ).</t>
  </si>
  <si>
    <t>022UPJŠ-4/2017</t>
  </si>
  <si>
    <t xml:space="preserve"> Markéta Andričíková</t>
  </si>
  <si>
    <t>Jazyk a literatúra v súčasnom socio-kultúrnom a mediálnom kontexte.</t>
  </si>
  <si>
    <t>004UPJŠ-4/2018</t>
  </si>
  <si>
    <t>Mgr. Martin Škára, PhD.</t>
  </si>
  <si>
    <t>G. W. Leibniz – filozofia raného a stredného obdobia</t>
  </si>
  <si>
    <t>TEHO 17/2/2/39</t>
  </si>
  <si>
    <t>Syntéza nových typov antioxidantov - č.17/2/2/39</t>
  </si>
  <si>
    <t>2018-2018</t>
  </si>
  <si>
    <t>DAAD</t>
  </si>
  <si>
    <t>Problémy štrukturálnej teórie grafov</t>
  </si>
  <si>
    <t>ALICE CERN 0213/2016</t>
  </si>
  <si>
    <t>doc. RNDr. Marek Bombara, PhD.</t>
  </si>
  <si>
    <t>Experiment ALICE na LHC v CERN: Štúdium silno interagujúcej hmoty v extrémnych podmienkach</t>
  </si>
  <si>
    <t>iné domáce - Nadácia Tatrabanka</t>
  </si>
  <si>
    <t>Nadácia TB - Kvalita vzdelávania 2017</t>
  </si>
  <si>
    <t>doc. RNDr. Ľubomír Šnajder, PhD.</t>
  </si>
  <si>
    <t>Future Classroom Lab - moderné laboratórium STEM vzdelávania</t>
  </si>
  <si>
    <t>Z</t>
  </si>
  <si>
    <t>NATO_SPS985148</t>
  </si>
  <si>
    <t>doc. RNDr. Andrea Straková Fedorková, PhD.</t>
  </si>
  <si>
    <t>Development of New Cathodes for Stable and Safer Lithium-Sulfur Batteries (DeCaSub)</t>
  </si>
  <si>
    <t>COST akcia BM1306 Tinnet</t>
  </si>
  <si>
    <t>doc. Ing. Norbert Kopčo, PhD</t>
  </si>
  <si>
    <t>Better Understanding the Heterogeneity of Tinnitus to Improve and Develop New Treatments – TINNET</t>
  </si>
  <si>
    <t>2014-2018</t>
  </si>
  <si>
    <t>H2020-MSCA-RISE-2015_ALT</t>
  </si>
  <si>
    <t>Adaptácia, učenie a odborná príprava na priestorové počúvanie v komplexných prostrediach</t>
  </si>
  <si>
    <t>COST akcia CA15115</t>
  </si>
  <si>
    <t>Baníctvo európskej antroposféry (MINEA)</t>
  </si>
  <si>
    <t>Interreg SK-HU/1601/4.1/052</t>
  </si>
  <si>
    <t>Realizácia projektu „Vývoj platformy webGIS založenej na veľkých geodátach pre Tokajský vínny región podporuje cezhraničnú spoluprácu</t>
  </si>
  <si>
    <t>PF a FF</t>
  </si>
  <si>
    <t>H2020-MSCA-ITN-2016</t>
  </si>
  <si>
    <t>FF - prof. PaedDr. Martin Pekár, PhD.,
PF - prof. Mgr. Jaroslav Hofierka, PhD.</t>
  </si>
  <si>
    <t>History of European Urbanism in the 20th Century</t>
  </si>
  <si>
    <t>COST akcia CA15210</t>
  </si>
  <si>
    <t>prof. RNDr. Katarína Cechlárová, DrSc.</t>
  </si>
  <si>
    <t>European Network for Collaboration on Kidney Exchange Programmes</t>
  </si>
  <si>
    <t>COST akcia CA16117</t>
  </si>
  <si>
    <t>doc. RNDr. Rudolf Gális, PhD.</t>
  </si>
  <si>
    <t>Chemical Elements as Tracers of the Evolution of the Cosmos</t>
  </si>
  <si>
    <t>COST akcia CA15126</t>
  </si>
  <si>
    <t>Medzi atómom a bunkou:" Integratívne prístupy molekulovej biofyziky pre biológiu a zdravotnú starostlivosť (MOBIEU)"</t>
  </si>
  <si>
    <t>ESA PECS SURGE</t>
  </si>
  <si>
    <t>Simulating the cooling effect of urban greenery based on solar radiation modelling and a new generation of ESA sensors (SURGE)</t>
  </si>
  <si>
    <t>Granty EHP a Nórska</t>
  </si>
  <si>
    <t>Mgr. Mikuláš Jančura, PhD.</t>
  </si>
  <si>
    <t>Memory in urban space: the possibilities and limits of comparative research</t>
  </si>
  <si>
    <t>UPJŠ</t>
  </si>
  <si>
    <t>2018-1-SK01-KA103-046151</t>
  </si>
  <si>
    <t>Mgr. Mária Vasiľová, PhD.</t>
  </si>
  <si>
    <t>Erasmus+ KA103 mobilita jednotlivcov s krajinami programu</t>
  </si>
  <si>
    <t>2018-2019</t>
  </si>
  <si>
    <t>2017-1-SK01-KA103-034961</t>
  </si>
  <si>
    <t>Mgr. Renáta Timková, PhD.</t>
  </si>
  <si>
    <t>2016-1-SK01-KA103-000047</t>
  </si>
  <si>
    <t>2018-1-SK01-KA107-046156</t>
  </si>
  <si>
    <t>Erasmus+ KA107 mobilita jednotlivcov s partnerskými krajinami</t>
  </si>
  <si>
    <t>2017-1-SK01-KA107-035205</t>
  </si>
  <si>
    <t>2016-1-SK01-KA107-022383</t>
  </si>
  <si>
    <t>2016-2-SK01-KA107-034906</t>
  </si>
  <si>
    <t>UK</t>
  </si>
  <si>
    <t>Fond na podporu umenia 17-513-02383</t>
  </si>
  <si>
    <t>PhDr. Daniela Džuganová</t>
  </si>
  <si>
    <t>Nákup študijnej literatúry do Univerzitnej knižnice UPJŠ v Košiciach</t>
  </si>
  <si>
    <t xml:space="preserve">Fond na podporu umenia č. projektu 18-513-03951 </t>
  </si>
  <si>
    <t xml:space="preserve">Doplňovanie knižničného fondu  Univerzitnej knižnice UPJŠ v Košiciach – podpora študijného, pedagogického a výskumného procesu na univerzite   </t>
  </si>
  <si>
    <t>Rozvojový projekt 003UPJŠ-2-1/2018</t>
  </si>
  <si>
    <t>RNDr. Radovan Engel, PhD.</t>
  </si>
  <si>
    <t>Prepojenie vysokých škôl AiS2 konzorcia na Ústredný portál verejnej správy</t>
  </si>
  <si>
    <t>Projekt inštitucionálnej podpory v rámci Podpornej schémy na návrat odborníkov zo zahraničia</t>
  </si>
  <si>
    <t>Doc. Jancura, pozícia bola obsadená Dr. Žoldákom</t>
  </si>
  <si>
    <t>Vývoj nových biofyzikálnych metód v oblasti stability a agregácie terapeutických proteínov a ich transfer do podnikateľského biotechnologického a biomedicínskeho sektora</t>
  </si>
  <si>
    <t>129 274</t>
  </si>
  <si>
    <t>Projekt ekonomickej diplomacie</t>
  </si>
  <si>
    <t>Realizátor projektu: ED, ZÚ SR v Prahe, Dagmar Urbanová,TIP – UPJŠ ako Spolupracujúca inštitúcia Ing. Zuzana Svoreňová</t>
  </si>
  <si>
    <t>BUDOVANIE EKOSYSTÉMU (súboru nástrojov a opatrení) PRE PODPORU  INOVÁCIÍ A KREATÍVNEJ EKONOMIKY V KOŠICKOM KRAJI  s  využitím skúseností Juhomoravského inovačného centra</t>
  </si>
  <si>
    <t>Nefinančné plnenie - školenia a školiace podklady</t>
  </si>
  <si>
    <t>Zmluva o dielo 
UPJŠ-247/2018</t>
  </si>
  <si>
    <t>Mgr. Andrej Belák</t>
  </si>
  <si>
    <t>NP Zdravé komunity 2</t>
  </si>
  <si>
    <t>Zmluva č.6773/2018
UPJŠ - 1384/2018</t>
  </si>
  <si>
    <t>Mgr. Jana Holubčíková, PhD.</t>
  </si>
  <si>
    <t>Prevencia kriminality - Mapovanie zdravia a rizikového správania detí a adolescentov v Košickom regióne ako nástroj prevencie kriminality.</t>
  </si>
  <si>
    <t>2 08614-LF</t>
  </si>
  <si>
    <t>prof. Mgr. Andrea Madarasová Gecková, PhD.  </t>
  </si>
  <si>
    <t>Dohoda o spolupráci vo výskumnom programe „Mládež a zdravie“ UPJŠ v Košiciach  a UMCG</t>
  </si>
  <si>
    <t>1071/2015</t>
  </si>
  <si>
    <t xml:space="preserve">Dohoda o spolupráci vo výskume „Chronického ochorenia“ UPJŠ v Košiciach  a UMCG
</t>
  </si>
  <si>
    <t>Visegrad Scholarship No.51810868</t>
  </si>
  <si>
    <t>prof. Mgr. Andrea Madarasová Gecková, PhD.</t>
  </si>
  <si>
    <t>Contract on the Lump Sum related to the Visegrad Scholarship No.51810868</t>
  </si>
  <si>
    <t>585980-EPP-1-2017-1-DE-EPPKA2-CBHE-JP</t>
  </si>
  <si>
    <t>Training for Medical education via innovative eTechnology</t>
  </si>
  <si>
    <t>2017-1-NL01-KA203-035290</t>
  </si>
  <si>
    <t>Mgr. Peter Kolarčik, PhD.</t>
  </si>
  <si>
    <t>IMPACCT: Improving Patient-centered Communication Competences: To build professional capacity concerning Health literacy in medical, nursing and paramedical education</t>
  </si>
  <si>
    <t>APVV SK-FR-2017-0011</t>
  </si>
  <si>
    <t>Dizajn pokrokových nanopórovitých materiálov pre kontrolované podávanie liečiv</t>
  </si>
  <si>
    <t>APVV SK-FR-2017-0022</t>
  </si>
  <si>
    <t>Kritériá spravodlivosti a sekvenčné mechanizmy pre priradzovanie</t>
  </si>
  <si>
    <t>APVV SK-FR-2017-0015</t>
  </si>
  <si>
    <t>Misfity ako Isingove supravodiče</t>
  </si>
  <si>
    <t>APVV SK-FR-2017-0024</t>
  </si>
  <si>
    <t>Povrchové magnetizačné procesy tenkých cylindrických drôtov - skúmanie pomocou Magneto-optického Kerrovho javu</t>
  </si>
  <si>
    <t>APVV SK-CN-RD-18-0015</t>
  </si>
  <si>
    <t>Kľúčové technológie integrácie multi-GNSS, LiDAR a šikmej fotogrammetrie do 3D vysokokvalitnej rekonštrukcie inteligentného mesta</t>
  </si>
  <si>
    <t>DS-2016-0026</t>
  </si>
  <si>
    <t xml:space="preserve">Plasticita priestorového spracovania pri normálnom počúvaní a pri počúvaní s kochleárnym implantátom
</t>
  </si>
  <si>
    <t>DS-2016-0028</t>
  </si>
  <si>
    <t>Časovo-frekvenčné metódy pre operátory a funkcionálne priestory</t>
  </si>
  <si>
    <t>PP-H2020-18-0046</t>
  </si>
  <si>
    <t>doc. RNDr. Adriana Zeleňáková, PhD.</t>
  </si>
  <si>
    <t>COnversion of Metastable perovskite-like PhASeS: A new route to materials with improved functionality</t>
  </si>
  <si>
    <t>90/CVTISR/2018</t>
  </si>
  <si>
    <t>prof. RNDr. Michal Jaščur, CSc.</t>
  </si>
  <si>
    <t>Implementácia metód štúdia elektrónovej štruktúry kvantových materiálov</t>
  </si>
  <si>
    <t>Podporná schéma na návrat odborníkov zo zahraničia</t>
  </si>
  <si>
    <t>prof. Dr.h.c. prof. RNDr. Alexander Feher, DrSc.</t>
  </si>
  <si>
    <t>rozvojový projekt  MŠVVaŠ SR</t>
  </si>
  <si>
    <t>Národná platforma kvantových technológii QUTE Slovakia</t>
  </si>
  <si>
    <t>QUANTECH</t>
  </si>
  <si>
    <t>BIOAKTIV</t>
  </si>
  <si>
    <t>Tím výskumu bioaktívnych látok pre biomedicínske aplikácie</t>
  </si>
  <si>
    <t>2015-2021</t>
  </si>
  <si>
    <t>Špičkové tímy</t>
  </si>
  <si>
    <t>TRIANGEL</t>
  </si>
  <si>
    <t>Tím pre špičkový výskum anorganických materiálov </t>
  </si>
  <si>
    <t>2017-2023</t>
  </si>
  <si>
    <t>KOSDIM</t>
  </si>
  <si>
    <t>prof. RNDr. Stanislav Jendroľ, DrSc.</t>
  </si>
  <si>
    <t>Košická Skupina Diskrétnej Matematiky</t>
  </si>
  <si>
    <t>QMAGNA</t>
  </si>
  <si>
    <t>Kvantový magnetizmus a nanofyzika</t>
  </si>
  <si>
    <t>V4 workshop pre študentov a odborníkov v oblasti kritických surovín</t>
  </si>
  <si>
    <t>V4EaP Scholarship 51700995_Bukrynov</t>
  </si>
  <si>
    <t>doc. RNDr. Ivan Potočňák, PhD.</t>
  </si>
  <si>
    <t>Medzinárodný Vyšehradský fond_V4EaP Scholarship 51700995</t>
  </si>
  <si>
    <t>V4EaP Scholarship 51810283_Fedyshyn</t>
  </si>
  <si>
    <t>Spektrofotometria zlúčenín derivátov 1-(5-Benzylthiazol-2-yl)azonaphthalen-2-ola s iónmi prechodných kovov a ich aplikácie v analýze</t>
  </si>
  <si>
    <t>RNDr. Jaroslav Šupina, PhD.</t>
  </si>
  <si>
    <t>Zimná škola z abstraktnej analýzy, sekcia teórie množín a topológie</t>
  </si>
  <si>
    <t>V4EaP Scholarship 51810014_Danylchenko</t>
  </si>
  <si>
    <t>Medzinárodný Vyšehradský fond_V4EaP Scholarship 51810014</t>
  </si>
  <si>
    <t>V4EaP Scholarship 51810029_Frolov</t>
  </si>
  <si>
    <t>Medzinárodný Vyšehradský fond_V4EaP Scholarship 51810029</t>
  </si>
  <si>
    <t>2015-1-DE01-KA203-002156</t>
  </si>
  <si>
    <t>doc. Ručinská</t>
  </si>
  <si>
    <t>Kompetenzaufbau für eine wirkungsorientierte Steuerung in kleinen und mittleren Kommunen (KoWiSt)</t>
  </si>
  <si>
    <t>Erasmus+ Strategické partnerstvá:</t>
  </si>
  <si>
    <t xml:space="preserve">2018-1-SK01-KA203-046330 </t>
  </si>
  <si>
    <t xml:space="preserve">Dr. Fečko </t>
  </si>
  <si>
    <t>Public Administration Education Quality Enhancement (PAQUALITY)</t>
  </si>
  <si>
    <t>APVV - bilaterálne výskumné</t>
  </si>
  <si>
    <t xml:space="preserve">MŠ SR </t>
  </si>
  <si>
    <t>UP</t>
  </si>
  <si>
    <t>SAAIC</t>
  </si>
  <si>
    <t>Rozvojový projekt MŠVVaŠ SR</t>
  </si>
  <si>
    <t>International Visegrad Fund</t>
  </si>
  <si>
    <t>G</t>
  </si>
  <si>
    <t>Európska komisia H2020 (REA) Research Executive Agency</t>
  </si>
  <si>
    <t>Hochschule Harz –
Hochschule für Angewandte Wissenschaften, Nemecko</t>
  </si>
  <si>
    <t>NATO Emerging Security Challenges Division, SPS Programme</t>
  </si>
  <si>
    <t>Európska komisia H2020</t>
  </si>
  <si>
    <t>Európska komisia</t>
  </si>
  <si>
    <t>Univerzita v Groningene</t>
  </si>
  <si>
    <t>UPJŠ FF</t>
  </si>
  <si>
    <t>UPJŠ FVS</t>
  </si>
  <si>
    <t>UPJŠ LF</t>
  </si>
  <si>
    <t>UPJŠ PF</t>
  </si>
  <si>
    <t>UPJŠ PrávF</t>
  </si>
  <si>
    <t>Univ. Prac.</t>
  </si>
  <si>
    <r>
      <rPr>
        <b/>
        <sz val="28"/>
        <rFont val="Times New Roman"/>
        <family val="1"/>
        <charset val="238"/>
      </rPr>
      <t xml:space="preserve">TABUĽKOVÁ PRÍLOHA               </t>
    </r>
    <r>
      <rPr>
        <sz val="20"/>
        <rFont val="Times New Roman"/>
        <family val="1"/>
        <charset val="238"/>
      </rPr>
      <t xml:space="preserve">
</t>
    </r>
    <r>
      <rPr>
        <b/>
        <sz val="20"/>
        <rFont val="Times New Roman"/>
        <family val="1"/>
        <charset val="238"/>
      </rPr>
      <t xml:space="preserve">k výročnej správe o činnosti                                   Univerzity Pavla Jozefa Šafárika v Košiciach                    za rok 2018                                     </t>
    </r>
  </si>
  <si>
    <t>Lekárska</t>
  </si>
  <si>
    <t>Filozofická</t>
  </si>
  <si>
    <t>Prírodovedecká</t>
  </si>
  <si>
    <t>Právnická</t>
  </si>
  <si>
    <t>Rektorát</t>
  </si>
  <si>
    <t>Verejnej správy</t>
  </si>
  <si>
    <t>Spolu v roku 2017</t>
  </si>
  <si>
    <t>Podiel v % 2017</t>
  </si>
  <si>
    <t>prof. PhDr. Oľga Orosová, CSc.</t>
  </si>
  <si>
    <t>APVV-15-0662</t>
  </si>
  <si>
    <t>Psychologický mechanizmus zmien rizikového správania školákov
a vysokoškolákov. Rizikové správanie a emigračné, migračné
zámery.</t>
  </si>
  <si>
    <t>Mgr. Adriana Jesenková, PhD.</t>
  </si>
  <si>
    <t>doc. ThDr. Peter Borza, PhD.</t>
  </si>
  <si>
    <t>prof. PhDr. Pavel Stekauer, DrSc.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</si>
</sst>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6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family val="1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8"/>
      <color indexed="81"/>
      <name val="Tahoma"/>
      <charset val="1"/>
    </font>
    <font>
      <sz val="12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9" fontId="13" fillId="0" borderId="0" applyFont="0" applyFill="0" applyBorder="0" applyAlignment="0" applyProtection="0"/>
    <xf numFmtId="0" fontId="20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17" fillId="0" borderId="0"/>
    <xf numFmtId="0" fontId="6" fillId="0" borderId="0"/>
  </cellStyleXfs>
  <cellXfs count="49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6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6" fillId="2" borderId="1" xfId="0" applyFont="1" applyFill="1" applyBorder="1" applyAlignment="1">
      <alignment wrapText="1"/>
    </xf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0" borderId="35" xfId="0" applyBorder="1"/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7" fillId="0" borderId="0" xfId="0" applyFont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/>
    <xf numFmtId="0" fontId="18" fillId="0" borderId="0" xfId="0" applyFont="1" applyAlignment="1">
      <alignment vertical="top" wrapText="1"/>
    </xf>
    <xf numFmtId="3" fontId="19" fillId="0" borderId="0" xfId="0" applyNumberFormat="1" applyFont="1" applyFill="1" applyBorder="1" applyAlignment="1">
      <alignment vertical="top" wrapText="1"/>
    </xf>
    <xf numFmtId="0" fontId="18" fillId="0" borderId="0" xfId="0" applyFont="1" applyBorder="1" applyAlignment="1">
      <alignment vertical="top"/>
    </xf>
    <xf numFmtId="3" fontId="19" fillId="0" borderId="0" xfId="2" applyNumberFormat="1" applyFont="1" applyFill="1" applyBorder="1" applyAlignment="1">
      <alignment vertical="top" wrapText="1"/>
    </xf>
    <xf numFmtId="3" fontId="21" fillId="0" borderId="0" xfId="2" applyNumberFormat="1" applyFont="1" applyFill="1" applyBorder="1" applyAlignment="1">
      <alignment vertical="center" wrapText="1"/>
    </xf>
    <xf numFmtId="3" fontId="19" fillId="0" borderId="0" xfId="2" applyNumberFormat="1" applyFont="1" applyBorder="1" applyAlignment="1">
      <alignment vertical="top" wrapText="1"/>
    </xf>
    <xf numFmtId="3" fontId="19" fillId="0" borderId="0" xfId="2" applyNumberFormat="1" applyFont="1" applyBorder="1" applyAlignment="1">
      <alignment vertical="center" wrapText="1"/>
    </xf>
    <xf numFmtId="3" fontId="19" fillId="0" borderId="0" xfId="3" applyNumberFormat="1" applyFont="1" applyFill="1" applyBorder="1" applyAlignment="1">
      <alignment vertical="center" wrapText="1"/>
    </xf>
    <xf numFmtId="3" fontId="19" fillId="0" borderId="0" xfId="4" applyNumberFormat="1" applyFont="1" applyFill="1" applyBorder="1" applyAlignment="1">
      <alignment vertical="center" wrapText="1"/>
    </xf>
    <xf numFmtId="3" fontId="19" fillId="0" borderId="0" xfId="5" applyNumberFormat="1" applyFont="1" applyFill="1" applyBorder="1" applyAlignment="1">
      <alignment vertical="center" wrapText="1"/>
    </xf>
    <xf numFmtId="0" fontId="18" fillId="0" borderId="0" xfId="0" applyFont="1" applyBorder="1" applyAlignment="1"/>
    <xf numFmtId="0" fontId="8" fillId="0" borderId="0" xfId="0" applyFont="1" applyAlignment="1">
      <alignment vertical="center"/>
    </xf>
    <xf numFmtId="0" fontId="18" fillId="0" borderId="0" xfId="0" applyFont="1" applyBorder="1" applyAlignment="1">
      <alignment vertical="top" wrapText="1"/>
    </xf>
    <xf numFmtId="3" fontId="19" fillId="0" borderId="0" xfId="3" applyNumberFormat="1" applyFont="1" applyFill="1" applyBorder="1" applyAlignment="1">
      <alignment vertical="top" wrapText="1"/>
    </xf>
    <xf numFmtId="3" fontId="19" fillId="0" borderId="0" xfId="4" applyNumberFormat="1" applyFont="1" applyFill="1" applyBorder="1" applyAlignment="1">
      <alignment vertical="top" wrapText="1"/>
    </xf>
    <xf numFmtId="3" fontId="19" fillId="0" borderId="0" xfId="5" applyNumberFormat="1" applyFont="1" applyFill="1" applyBorder="1" applyAlignment="1">
      <alignment vertical="top" wrapText="1"/>
    </xf>
    <xf numFmtId="0" fontId="24" fillId="0" borderId="0" xfId="0" applyFont="1" applyAlignment="1">
      <alignment vertical="top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13" xfId="0" applyFill="1" applyBorder="1" applyAlignment="1">
      <alignment horizont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33" xfId="0" applyBorder="1"/>
    <xf numFmtId="0" fontId="0" fillId="0" borderId="40" xfId="0" applyBorder="1"/>
    <xf numFmtId="0" fontId="0" fillId="2" borderId="13" xfId="0" applyFill="1" applyBorder="1"/>
    <xf numFmtId="0" fontId="0" fillId="2" borderId="31" xfId="0" applyFill="1" applyBorder="1"/>
    <xf numFmtId="0" fontId="0" fillId="0" borderId="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2" xfId="0" applyBorder="1"/>
    <xf numFmtId="0" fontId="0" fillId="0" borderId="49" xfId="0" applyBorder="1" applyAlignment="1">
      <alignment wrapText="1"/>
    </xf>
    <xf numFmtId="0" fontId="0" fillId="0" borderId="50" xfId="0" applyBorder="1"/>
    <xf numFmtId="0" fontId="0" fillId="0" borderId="3" xfId="0" applyBorder="1"/>
    <xf numFmtId="0" fontId="0" fillId="0" borderId="37" xfId="0" applyBorder="1"/>
    <xf numFmtId="0" fontId="0" fillId="2" borderId="38" xfId="0" applyFill="1" applyBorder="1"/>
    <xf numFmtId="0" fontId="0" fillId="2" borderId="51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9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6" fillId="2" borderId="38" xfId="0" applyFont="1" applyFill="1" applyBorder="1"/>
    <xf numFmtId="0" fontId="6" fillId="2" borderId="44" xfId="0" applyFont="1" applyFill="1" applyBorder="1" applyAlignment="1"/>
    <xf numFmtId="0" fontId="6" fillId="2" borderId="52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0" borderId="47" xfId="0" applyFill="1" applyBorder="1" applyAlignment="1">
      <alignment wrapText="1"/>
    </xf>
    <xf numFmtId="0" fontId="0" fillId="0" borderId="48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40" xfId="0" applyFill="1" applyBorder="1" applyAlignment="1">
      <alignment wrapText="1"/>
    </xf>
    <xf numFmtId="0" fontId="0" fillId="0" borderId="33" xfId="0" applyFill="1" applyBorder="1"/>
    <xf numFmtId="0" fontId="0" fillId="0" borderId="40" xfId="0" applyFill="1" applyBorder="1"/>
    <xf numFmtId="0" fontId="0" fillId="0" borderId="49" xfId="0" applyFill="1" applyBorder="1" applyAlignment="1">
      <alignment wrapText="1"/>
    </xf>
    <xf numFmtId="0" fontId="0" fillId="0" borderId="42" xfId="0" applyFill="1" applyBorder="1" applyAlignment="1">
      <alignment wrapText="1"/>
    </xf>
    <xf numFmtId="0" fontId="0" fillId="0" borderId="42" xfId="0" applyFill="1" applyBorder="1"/>
    <xf numFmtId="0" fontId="0" fillId="0" borderId="50" xfId="0" applyFill="1" applyBorder="1"/>
    <xf numFmtId="0" fontId="0" fillId="0" borderId="34" xfId="0" applyFill="1" applyBorder="1"/>
    <xf numFmtId="0" fontId="0" fillId="0" borderId="3" xfId="0" applyFill="1" applyBorder="1"/>
    <xf numFmtId="0" fontId="0" fillId="0" borderId="37" xfId="0" applyFill="1" applyBorder="1"/>
    <xf numFmtId="0" fontId="0" fillId="2" borderId="38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1" xfId="0" applyFill="1" applyBorder="1"/>
    <xf numFmtId="0" fontId="0" fillId="2" borderId="41" xfId="0" applyFill="1" applyBorder="1"/>
    <xf numFmtId="0" fontId="6" fillId="2" borderId="43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40" xfId="0" applyFill="1" applyBorder="1"/>
    <xf numFmtId="0" fontId="6" fillId="0" borderId="33" xfId="0" applyFont="1" applyBorder="1" applyAlignment="1">
      <alignment horizontal="center"/>
    </xf>
    <xf numFmtId="0" fontId="6" fillId="2" borderId="33" xfId="0" applyFont="1" applyFill="1" applyBorder="1" applyAlignment="1">
      <alignment vertical="center" wrapText="1"/>
    </xf>
    <xf numFmtId="0" fontId="0" fillId="0" borderId="47" xfId="0" applyBorder="1" applyAlignment="1">
      <alignment horizontal="center"/>
    </xf>
    <xf numFmtId="0" fontId="0" fillId="2" borderId="48" xfId="0" applyFill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7" xfId="0" applyFill="1" applyBorder="1"/>
    <xf numFmtId="0" fontId="6" fillId="2" borderId="10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6" fillId="0" borderId="13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left"/>
    </xf>
    <xf numFmtId="0" fontId="22" fillId="2" borderId="1" xfId="0" applyFont="1" applyFill="1" applyBorder="1"/>
    <xf numFmtId="0" fontId="22" fillId="2" borderId="55" xfId="0" applyFont="1" applyFill="1" applyBorder="1"/>
    <xf numFmtId="0" fontId="22" fillId="2" borderId="53" xfId="0" applyFont="1" applyFill="1" applyBorder="1"/>
    <xf numFmtId="0" fontId="22" fillId="2" borderId="1" xfId="1" applyNumberFormat="1" applyFont="1" applyFill="1" applyBorder="1"/>
    <xf numFmtId="164" fontId="22" fillId="2" borderId="1" xfId="0" applyNumberFormat="1" applyFont="1" applyFill="1" applyBorder="1"/>
    <xf numFmtId="164" fontId="22" fillId="2" borderId="55" xfId="0" applyNumberFormat="1" applyFont="1" applyFill="1" applyBorder="1"/>
    <xf numFmtId="0" fontId="22" fillId="0" borderId="33" xfId="0" applyFont="1" applyFill="1" applyBorder="1" applyAlignment="1">
      <alignment horizontal="left" wrapText="1"/>
    </xf>
    <xf numFmtId="0" fontId="22" fillId="0" borderId="33" xfId="0" applyFont="1" applyBorder="1" applyAlignment="1">
      <alignment horizontal="left" wrapText="1"/>
    </xf>
    <xf numFmtId="0" fontId="22" fillId="2" borderId="33" xfId="0" applyFont="1" applyFill="1" applyBorder="1" applyAlignment="1">
      <alignment horizontal="left" wrapText="1"/>
    </xf>
    <xf numFmtId="0" fontId="22" fillId="2" borderId="3" xfId="0" applyFont="1" applyFill="1" applyBorder="1"/>
    <xf numFmtId="0" fontId="22" fillId="2" borderId="37" xfId="0" applyFont="1" applyFill="1" applyBorder="1"/>
    <xf numFmtId="0" fontId="22" fillId="2" borderId="34" xfId="0" applyFont="1" applyFill="1" applyBorder="1"/>
    <xf numFmtId="0" fontId="22" fillId="2" borderId="27" xfId="0" applyFont="1" applyFill="1" applyBorder="1" applyAlignment="1">
      <alignment horizontal="left" wrapText="1"/>
    </xf>
    <xf numFmtId="164" fontId="22" fillId="2" borderId="13" xfId="1" applyNumberFormat="1" applyFont="1" applyFill="1" applyBorder="1"/>
    <xf numFmtId="164" fontId="22" fillId="2" borderId="31" xfId="1" applyNumberFormat="1" applyFont="1" applyFill="1" applyBorder="1"/>
    <xf numFmtId="164" fontId="22" fillId="2" borderId="52" xfId="1" applyNumberFormat="1" applyFont="1" applyFill="1" applyBorder="1"/>
    <xf numFmtId="0" fontId="22" fillId="0" borderId="0" xfId="0" applyFont="1" applyAlignment="1">
      <alignment horizontal="left"/>
    </xf>
    <xf numFmtId="164" fontId="22" fillId="2" borderId="42" xfId="0" applyNumberFormat="1" applyFont="1" applyFill="1" applyBorder="1"/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2" borderId="8" xfId="0" applyFont="1" applyFill="1" applyBorder="1"/>
    <xf numFmtId="164" fontId="22" fillId="2" borderId="8" xfId="0" applyNumberFormat="1" applyFont="1" applyFill="1" applyBorder="1"/>
    <xf numFmtId="0" fontId="22" fillId="2" borderId="17" xfId="0" applyFont="1" applyFill="1" applyBorder="1"/>
    <xf numFmtId="164" fontId="22" fillId="2" borderId="54" xfId="1" applyNumberFormat="1" applyFont="1" applyFill="1" applyBorder="1"/>
    <xf numFmtId="0" fontId="22" fillId="2" borderId="41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2" fillId="2" borderId="50" xfId="0" applyFont="1" applyFill="1" applyBorder="1"/>
    <xf numFmtId="164" fontId="22" fillId="2" borderId="43" xfId="1" applyNumberFormat="1" applyFont="1" applyFill="1" applyBorder="1"/>
    <xf numFmtId="0" fontId="8" fillId="0" borderId="0" xfId="0" applyFont="1" applyFill="1" applyBorder="1" applyAlignment="1">
      <alignment wrapText="1"/>
    </xf>
    <xf numFmtId="0" fontId="0" fillId="3" borderId="15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0" xfId="0" applyFill="1" applyBorder="1"/>
    <xf numFmtId="0" fontId="0" fillId="3" borderId="0" xfId="0" applyFill="1"/>
    <xf numFmtId="49" fontId="27" fillId="4" borderId="1" xfId="0" applyNumberFormat="1" applyFont="1" applyFill="1" applyBorder="1" applyAlignment="1">
      <alignment horizontal="left"/>
    </xf>
    <xf numFmtId="4" fontId="27" fillId="4" borderId="1" xfId="0" applyNumberFormat="1" applyFont="1" applyFill="1" applyBorder="1" applyAlignment="1">
      <alignment horizontal="right"/>
    </xf>
    <xf numFmtId="49" fontId="27" fillId="4" borderId="1" xfId="0" applyNumberFormat="1" applyFont="1" applyFill="1" applyBorder="1" applyAlignment="1">
      <alignment horizontal="center"/>
    </xf>
    <xf numFmtId="1" fontId="28" fillId="4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/>
    <xf numFmtId="3" fontId="27" fillId="4" borderId="1" xfId="0" applyNumberFormat="1" applyFont="1" applyFill="1" applyBorder="1" applyAlignment="1">
      <alignment horizontal="right"/>
    </xf>
    <xf numFmtId="0" fontId="6" fillId="0" borderId="5" xfId="8" applyBorder="1" applyAlignment="1">
      <alignment horizontal="center"/>
    </xf>
    <xf numFmtId="0" fontId="6" fillId="0" borderId="35" xfId="8" applyBorder="1" applyAlignment="1">
      <alignment horizontal="center"/>
    </xf>
    <xf numFmtId="0" fontId="6" fillId="0" borderId="4" xfId="8" applyBorder="1" applyAlignment="1">
      <alignment horizontal="center"/>
    </xf>
    <xf numFmtId="0" fontId="6" fillId="0" borderId="7" xfId="8" applyBorder="1" applyAlignment="1">
      <alignment horizontal="center"/>
    </xf>
    <xf numFmtId="0" fontId="6" fillId="0" borderId="24" xfId="8" applyFont="1" applyBorder="1" applyAlignment="1">
      <alignment horizontal="center"/>
    </xf>
    <xf numFmtId="0" fontId="6" fillId="0" borderId="5" xfId="8" applyFont="1" applyBorder="1" applyAlignment="1">
      <alignment horizontal="center"/>
    </xf>
    <xf numFmtId="0" fontId="6" fillId="0" borderId="4" xfId="8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6" xfId="8" applyFont="1" applyBorder="1" applyAlignment="1">
      <alignment horizontal="center" vertical="center"/>
    </xf>
    <xf numFmtId="0" fontId="6" fillId="0" borderId="5" xfId="8" applyFont="1" applyBorder="1" applyAlignment="1">
      <alignment horizontal="center" vertical="center"/>
    </xf>
    <xf numFmtId="0" fontId="6" fillId="0" borderId="35" xfId="8" applyFont="1" applyBorder="1" applyAlignment="1">
      <alignment horizontal="center" vertical="center"/>
    </xf>
    <xf numFmtId="0" fontId="6" fillId="0" borderId="0" xfId="8" applyFont="1" applyFill="1" applyBorder="1" applyAlignment="1">
      <alignment horizontal="center" vertical="center"/>
    </xf>
    <xf numFmtId="0" fontId="6" fillId="0" borderId="6" xfId="8" applyFont="1" applyFill="1" applyBorder="1" applyAlignment="1">
      <alignment horizontal="center" vertical="center"/>
    </xf>
    <xf numFmtId="0" fontId="1" fillId="0" borderId="0" xfId="0" applyFont="1" applyBorder="1" applyAlignment="1"/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6" fillId="0" borderId="3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9" fillId="0" borderId="1" xfId="0" applyFont="1" applyBorder="1"/>
    <xf numFmtId="14" fontId="0" fillId="0" borderId="1" xfId="0" applyNumberFormat="1" applyFill="1" applyBorder="1" applyAlignment="1">
      <alignment horizontal="center"/>
    </xf>
    <xf numFmtId="0" fontId="6" fillId="0" borderId="4" xfId="0" applyFont="1" applyFill="1" applyBorder="1" applyAlignment="1"/>
    <xf numFmtId="0" fontId="6" fillId="0" borderId="1" xfId="0" applyFont="1" applyFill="1" applyBorder="1" applyAlignment="1"/>
    <xf numFmtId="0" fontId="6" fillId="0" borderId="56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7" fillId="0" borderId="4" xfId="0" applyFont="1" applyBorder="1"/>
    <xf numFmtId="0" fontId="17" fillId="0" borderId="4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4" xfId="0" applyFont="1" applyFill="1" applyBorder="1"/>
    <xf numFmtId="0" fontId="17" fillId="0" borderId="1" xfId="0" applyFont="1" applyFill="1" applyBorder="1"/>
    <xf numFmtId="0" fontId="17" fillId="0" borderId="4" xfId="0" applyFont="1" applyFill="1" applyBorder="1" applyAlignment="1">
      <alignment wrapText="1"/>
    </xf>
    <xf numFmtId="0" fontId="6" fillId="0" borderId="4" xfId="0" applyFont="1" applyBorder="1" applyAlignment="1"/>
    <xf numFmtId="3" fontId="28" fillId="4" borderId="1" xfId="0" applyNumberFormat="1" applyFont="1" applyFill="1" applyBorder="1" applyAlignment="1">
      <alignment horizontal="right"/>
    </xf>
    <xf numFmtId="4" fontId="28" fillId="4" borderId="1" xfId="0" applyNumberFormat="1" applyFont="1" applyFill="1" applyBorder="1" applyAlignment="1">
      <alignment horizontal="right"/>
    </xf>
    <xf numFmtId="0" fontId="28" fillId="0" borderId="1" xfId="0" applyFont="1" applyBorder="1"/>
    <xf numFmtId="0" fontId="17" fillId="0" borderId="1" xfId="0" applyFont="1" applyFill="1" applyBorder="1" applyAlignment="1">
      <alignment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6" fillId="0" borderId="33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3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40" xfId="0" applyFont="1" applyBorder="1" applyAlignment="1">
      <alignment wrapText="1"/>
    </xf>
    <xf numFmtId="165" fontId="22" fillId="0" borderId="1" xfId="1" applyNumberFormat="1" applyFont="1" applyFill="1" applyBorder="1"/>
    <xf numFmtId="165" fontId="22" fillId="0" borderId="1" xfId="0" applyNumberFormat="1" applyFont="1" applyFill="1" applyBorder="1"/>
    <xf numFmtId="165" fontId="22" fillId="0" borderId="8" xfId="0" applyNumberFormat="1" applyFont="1" applyFill="1" applyBorder="1"/>
    <xf numFmtId="165" fontId="22" fillId="0" borderId="42" xfId="0" applyNumberFormat="1" applyFont="1" applyFill="1" applyBorder="1"/>
    <xf numFmtId="165" fontId="22" fillId="0" borderId="33" xfId="0" applyNumberFormat="1" applyFont="1" applyFill="1" applyBorder="1"/>
    <xf numFmtId="165" fontId="22" fillId="0" borderId="40" xfId="0" applyNumberFormat="1" applyFont="1" applyFill="1" applyBorder="1"/>
    <xf numFmtId="165" fontId="22" fillId="0" borderId="1" xfId="0" applyNumberFormat="1" applyFont="1" applyBorder="1"/>
    <xf numFmtId="165" fontId="22" fillId="0" borderId="8" xfId="0" applyNumberFormat="1" applyFont="1" applyBorder="1"/>
    <xf numFmtId="165" fontId="22" fillId="0" borderId="42" xfId="0" applyNumberFormat="1" applyFont="1" applyBorder="1"/>
    <xf numFmtId="165" fontId="22" fillId="0" borderId="33" xfId="0" applyNumberFormat="1" applyFont="1" applyBorder="1"/>
    <xf numFmtId="165" fontId="22" fillId="0" borderId="40" xfId="0" applyNumberFormat="1" applyFont="1" applyBorder="1"/>
    <xf numFmtId="0" fontId="34" fillId="0" borderId="4" xfId="0" applyFont="1" applyBorder="1"/>
    <xf numFmtId="0" fontId="35" fillId="0" borderId="4" xfId="0" applyFont="1" applyBorder="1"/>
    <xf numFmtId="0" fontId="35" fillId="0" borderId="4" xfId="0" applyFont="1" applyBorder="1" applyAlignment="1">
      <alignment wrapText="1"/>
    </xf>
    <xf numFmtId="0" fontId="35" fillId="0" borderId="0" xfId="0" applyFont="1"/>
    <xf numFmtId="0" fontId="23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30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/>
    </xf>
    <xf numFmtId="3" fontId="25" fillId="0" borderId="0" xfId="2" applyNumberFormat="1" applyFont="1" applyBorder="1" applyAlignment="1">
      <alignment vertical="top" wrapText="1"/>
    </xf>
    <xf numFmtId="3" fontId="25" fillId="0" borderId="0" xfId="3" applyNumberFormat="1" applyFont="1" applyFill="1" applyBorder="1" applyAlignment="1">
      <alignment vertical="top" wrapText="1"/>
    </xf>
    <xf numFmtId="3" fontId="25" fillId="0" borderId="0" xfId="4" applyNumberFormat="1" applyFont="1" applyFill="1" applyBorder="1" applyAlignment="1">
      <alignment vertical="top" wrapText="1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0" fontId="24" fillId="0" borderId="0" xfId="0" applyFont="1" applyBorder="1" applyAlignment="1">
      <alignment vertical="top"/>
    </xf>
    <xf numFmtId="3" fontId="25" fillId="0" borderId="0" xfId="5" applyNumberFormat="1" applyFont="1" applyFill="1" applyBorder="1" applyAlignment="1">
      <alignment vertical="top" wrapText="1"/>
    </xf>
    <xf numFmtId="0" fontId="18" fillId="0" borderId="0" xfId="0" applyFont="1" applyAlignment="1">
      <alignment horizontal="left" vertical="top"/>
    </xf>
    <xf numFmtId="0" fontId="24" fillId="0" borderId="0" xfId="0" applyFont="1" applyBorder="1" applyAlignment="1">
      <alignment horizontal="left" vertical="top" wrapText="1"/>
    </xf>
    <xf numFmtId="3" fontId="25" fillId="0" borderId="0" xfId="0" applyNumberFormat="1" applyFont="1" applyFill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3" fontId="25" fillId="0" borderId="0" xfId="2" applyNumberFormat="1" applyFont="1" applyFill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6" fillId="0" borderId="45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</cellXfs>
  <cellStyles count="9">
    <cellStyle name="Normálna" xfId="0" builtinId="0"/>
    <cellStyle name="Normálna 2" xfId="7"/>
    <cellStyle name="Normálna 3" xfId="6"/>
    <cellStyle name="Normálne 3" xfId="8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</xdr:colOff>
      <xdr:row>3</xdr:row>
      <xdr:rowOff>152400</xdr:rowOff>
    </xdr:from>
    <xdr:to>
      <xdr:col>7</xdr:col>
      <xdr:colOff>103868</xdr:colOff>
      <xdr:row>10</xdr:row>
      <xdr:rowOff>25400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849" y="3797300"/>
          <a:ext cx="3386819" cy="341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E5" zoomScale="110" zoomScaleNormal="110" workbookViewId="0">
      <selection activeCell="T13" sqref="T13"/>
    </sheetView>
  </sheetViews>
  <sheetFormatPr defaultRowHeight="15.75" x14ac:dyDescent="0.25"/>
  <sheetData>
    <row r="1" spans="1:9" ht="103.5" customHeight="1" x14ac:dyDescent="0.25"/>
    <row r="2" spans="1:9" ht="120.75" customHeight="1" x14ac:dyDescent="0.25">
      <c r="A2" s="384" t="s">
        <v>1383</v>
      </c>
      <c r="B2" s="384"/>
      <c r="C2" s="384"/>
      <c r="D2" s="384"/>
      <c r="E2" s="384"/>
      <c r="F2" s="384"/>
      <c r="G2" s="384"/>
      <c r="H2" s="384"/>
      <c r="I2" s="384"/>
    </row>
    <row r="3" spans="1:9" ht="61.5" customHeight="1" x14ac:dyDescent="0.25">
      <c r="A3" s="384"/>
      <c r="B3" s="384"/>
      <c r="C3" s="384"/>
      <c r="D3" s="384"/>
      <c r="E3" s="384"/>
      <c r="F3" s="384"/>
      <c r="G3" s="384"/>
      <c r="H3" s="384"/>
      <c r="I3" s="384"/>
    </row>
    <row r="4" spans="1:9" ht="61.5" customHeight="1" x14ac:dyDescent="0.25">
      <c r="A4" s="384"/>
      <c r="B4" s="384"/>
      <c r="C4" s="384"/>
      <c r="D4" s="384"/>
      <c r="E4" s="384"/>
      <c r="F4" s="384"/>
      <c r="G4" s="384"/>
      <c r="H4" s="384"/>
      <c r="I4" s="384"/>
    </row>
    <row r="5" spans="1:9" ht="61.5" customHeight="1" x14ac:dyDescent="0.25"/>
    <row r="6" spans="1:9" ht="45.75" x14ac:dyDescent="0.65">
      <c r="A6" s="382"/>
      <c r="B6" s="382"/>
      <c r="C6" s="382"/>
      <c r="D6" s="382"/>
      <c r="E6" s="382"/>
      <c r="F6" s="382"/>
      <c r="G6" s="382"/>
      <c r="H6" s="382"/>
      <c r="I6" s="382"/>
    </row>
    <row r="7" spans="1:9" ht="61.5" x14ac:dyDescent="0.85">
      <c r="A7" s="383"/>
      <c r="B7" s="383"/>
      <c r="C7" s="383"/>
      <c r="D7" s="383"/>
      <c r="E7" s="383"/>
      <c r="F7" s="383"/>
      <c r="G7" s="383"/>
      <c r="H7" s="383"/>
      <c r="I7" s="383"/>
    </row>
  </sheetData>
  <mergeCells count="3">
    <mergeCell ref="A6:I6"/>
    <mergeCell ref="A7:I7"/>
    <mergeCell ref="A2:I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opLeftCell="A49" workbookViewId="0">
      <selection activeCell="B4" sqref="B4"/>
    </sheetView>
  </sheetViews>
  <sheetFormatPr defaultRowHeight="15.75" x14ac:dyDescent="0.25"/>
  <cols>
    <col min="1" max="1" width="42" customWidth="1"/>
    <col min="2" max="2" width="23.625" style="1" customWidth="1"/>
    <col min="7" max="7" width="6.875" customWidth="1"/>
    <col min="8" max="8" width="7.375" customWidth="1"/>
    <col min="9" max="9" width="7" customWidth="1"/>
  </cols>
  <sheetData>
    <row r="1" spans="1:10" ht="67.5" customHeight="1" x14ac:dyDescent="0.25">
      <c r="A1" s="435" t="s">
        <v>261</v>
      </c>
      <c r="B1" s="435"/>
      <c r="C1" s="435"/>
      <c r="D1" s="435"/>
      <c r="E1" s="435"/>
      <c r="F1" s="435"/>
      <c r="G1" s="435"/>
      <c r="H1" s="435"/>
      <c r="I1" s="435"/>
      <c r="J1" s="56"/>
    </row>
    <row r="2" spans="1:10" s="8" customFormat="1" ht="16.5" thickBot="1" x14ac:dyDescent="0.3">
      <c r="A2" s="64"/>
      <c r="B2" s="105"/>
      <c r="C2" s="449" t="s">
        <v>142</v>
      </c>
      <c r="D2" s="450"/>
      <c r="E2" s="450"/>
      <c r="F2" s="450"/>
      <c r="G2" s="450"/>
      <c r="H2" s="450"/>
      <c r="I2" s="451"/>
      <c r="J2" s="50"/>
    </row>
    <row r="3" spans="1:10" s="8" customFormat="1" ht="55.5" customHeight="1" thickBot="1" x14ac:dyDescent="0.3">
      <c r="A3" s="106" t="s">
        <v>68</v>
      </c>
      <c r="B3" s="86" t="s">
        <v>141</v>
      </c>
      <c r="C3" s="86" t="s">
        <v>69</v>
      </c>
      <c r="D3" s="86" t="s">
        <v>260</v>
      </c>
      <c r="E3" s="86" t="s">
        <v>228</v>
      </c>
      <c r="F3" s="86" t="s">
        <v>227</v>
      </c>
      <c r="G3" s="86" t="s">
        <v>222</v>
      </c>
      <c r="H3" s="86" t="s">
        <v>220</v>
      </c>
      <c r="I3" s="86" t="s">
        <v>201</v>
      </c>
      <c r="J3" s="51"/>
    </row>
    <row r="4" spans="1:10" s="8" customFormat="1" x14ac:dyDescent="0.25">
      <c r="A4" s="310" t="s">
        <v>29</v>
      </c>
      <c r="B4" s="312" t="s">
        <v>302</v>
      </c>
      <c r="C4" s="310" t="s">
        <v>303</v>
      </c>
      <c r="D4" s="311">
        <v>0</v>
      </c>
      <c r="E4" s="311">
        <v>14.29</v>
      </c>
      <c r="F4" s="311">
        <v>37.5</v>
      </c>
      <c r="G4" s="311">
        <v>50</v>
      </c>
      <c r="H4" s="311">
        <v>57.14</v>
      </c>
      <c r="I4" s="311">
        <v>33.33</v>
      </c>
    </row>
    <row r="5" spans="1:10" s="8" customFormat="1" x14ac:dyDescent="0.25">
      <c r="A5" s="310" t="s">
        <v>29</v>
      </c>
      <c r="B5" s="312" t="s">
        <v>304</v>
      </c>
      <c r="C5" s="310" t="s">
        <v>303</v>
      </c>
      <c r="D5" s="311">
        <v>0</v>
      </c>
      <c r="E5" s="311">
        <v>75</v>
      </c>
      <c r="F5" s="311">
        <v>75</v>
      </c>
      <c r="G5" s="311">
        <v>83.33</v>
      </c>
      <c r="H5" s="311">
        <v>75</v>
      </c>
      <c r="I5" s="311">
        <v>85.71</v>
      </c>
    </row>
    <row r="6" spans="1:10" s="8" customFormat="1" x14ac:dyDescent="0.25">
      <c r="A6" s="310" t="s">
        <v>29</v>
      </c>
      <c r="B6" s="312" t="s">
        <v>305</v>
      </c>
      <c r="C6" s="310" t="s">
        <v>303</v>
      </c>
      <c r="D6" s="311">
        <v>0</v>
      </c>
      <c r="E6" s="311">
        <v>0</v>
      </c>
      <c r="F6" s="311">
        <v>0</v>
      </c>
      <c r="G6" s="311">
        <v>0</v>
      </c>
      <c r="H6" s="311">
        <v>75</v>
      </c>
      <c r="I6" s="311">
        <v>100</v>
      </c>
    </row>
    <row r="7" spans="1:10" s="8" customFormat="1" x14ac:dyDescent="0.25">
      <c r="A7" s="310" t="s">
        <v>29</v>
      </c>
      <c r="B7" s="312" t="s">
        <v>305</v>
      </c>
      <c r="C7" s="310" t="s">
        <v>306</v>
      </c>
      <c r="D7" s="311">
        <v>0</v>
      </c>
      <c r="E7" s="311">
        <v>0</v>
      </c>
      <c r="F7" s="311">
        <v>0</v>
      </c>
      <c r="G7" s="311">
        <v>0</v>
      </c>
      <c r="H7" s="311">
        <v>0</v>
      </c>
      <c r="I7" s="311">
        <v>0</v>
      </c>
    </row>
    <row r="8" spans="1:10" s="8" customFormat="1" x14ac:dyDescent="0.25">
      <c r="A8" s="310" t="s">
        <v>38</v>
      </c>
      <c r="B8" s="312" t="s">
        <v>305</v>
      </c>
      <c r="C8" s="310" t="s">
        <v>303</v>
      </c>
      <c r="D8" s="311">
        <v>0</v>
      </c>
      <c r="E8" s="311">
        <v>0</v>
      </c>
      <c r="F8" s="311">
        <v>0</v>
      </c>
      <c r="G8" s="311">
        <v>50</v>
      </c>
      <c r="H8" s="311">
        <v>66.67</v>
      </c>
      <c r="I8" s="311">
        <v>0</v>
      </c>
    </row>
    <row r="9" spans="1:10" s="8" customFormat="1" x14ac:dyDescent="0.25">
      <c r="A9" s="310" t="s">
        <v>38</v>
      </c>
      <c r="B9" s="312" t="s">
        <v>305</v>
      </c>
      <c r="C9" s="310" t="s">
        <v>306</v>
      </c>
      <c r="D9" s="311">
        <v>0</v>
      </c>
      <c r="E9" s="311">
        <v>0</v>
      </c>
      <c r="F9" s="311">
        <v>0</v>
      </c>
      <c r="G9" s="311">
        <v>0</v>
      </c>
      <c r="H9" s="311">
        <v>0</v>
      </c>
      <c r="I9" s="311">
        <v>0</v>
      </c>
    </row>
    <row r="10" spans="1:10" s="8" customFormat="1" x14ac:dyDescent="0.25">
      <c r="A10" s="310" t="s">
        <v>21</v>
      </c>
      <c r="B10" s="312" t="s">
        <v>302</v>
      </c>
      <c r="C10" s="310" t="s">
        <v>303</v>
      </c>
      <c r="D10" s="311">
        <v>0</v>
      </c>
      <c r="E10" s="311">
        <v>1.23</v>
      </c>
      <c r="F10" s="311">
        <v>31.34</v>
      </c>
      <c r="G10" s="311">
        <v>31.96</v>
      </c>
      <c r="H10" s="311">
        <v>23.33</v>
      </c>
      <c r="I10" s="311">
        <v>33.869999999999997</v>
      </c>
    </row>
    <row r="11" spans="1:10" s="8" customFormat="1" x14ac:dyDescent="0.25">
      <c r="A11" s="310" t="s">
        <v>21</v>
      </c>
      <c r="B11" s="312" t="s">
        <v>302</v>
      </c>
      <c r="C11" s="310" t="s">
        <v>303</v>
      </c>
      <c r="D11" s="311">
        <v>0</v>
      </c>
      <c r="E11" s="311">
        <v>0</v>
      </c>
      <c r="F11" s="311">
        <v>0</v>
      </c>
      <c r="G11" s="311">
        <v>0</v>
      </c>
      <c r="H11" s="311">
        <v>100</v>
      </c>
      <c r="I11" s="311">
        <v>83.33</v>
      </c>
    </row>
    <row r="12" spans="1:10" s="8" customFormat="1" x14ac:dyDescent="0.25">
      <c r="A12" s="310" t="s">
        <v>21</v>
      </c>
      <c r="B12" s="312" t="s">
        <v>302</v>
      </c>
      <c r="C12" s="310" t="s">
        <v>303</v>
      </c>
      <c r="D12" s="311">
        <v>0</v>
      </c>
      <c r="E12" s="311">
        <v>0</v>
      </c>
      <c r="F12" s="311">
        <v>0</v>
      </c>
      <c r="G12" s="311">
        <v>100</v>
      </c>
      <c r="H12" s="311">
        <v>0</v>
      </c>
      <c r="I12" s="311">
        <v>40</v>
      </c>
    </row>
    <row r="13" spans="1:10" s="8" customFormat="1" x14ac:dyDescent="0.25">
      <c r="A13" s="310" t="s">
        <v>21</v>
      </c>
      <c r="B13" s="312" t="s">
        <v>302</v>
      </c>
      <c r="C13" s="310" t="s">
        <v>303</v>
      </c>
      <c r="D13" s="311">
        <v>2.38</v>
      </c>
      <c r="E13" s="311">
        <v>9.8000000000000007</v>
      </c>
      <c r="F13" s="311">
        <v>44.74</v>
      </c>
      <c r="G13" s="311">
        <v>43.1</v>
      </c>
      <c r="H13" s="311">
        <v>47.54</v>
      </c>
      <c r="I13" s="311">
        <v>51.16</v>
      </c>
    </row>
    <row r="14" spans="1:10" s="8" customFormat="1" x14ac:dyDescent="0.25">
      <c r="A14" s="310" t="s">
        <v>21</v>
      </c>
      <c r="B14" s="312" t="s">
        <v>302</v>
      </c>
      <c r="C14" s="310" t="s">
        <v>303</v>
      </c>
      <c r="D14" s="311">
        <v>5.56</v>
      </c>
      <c r="E14" s="311">
        <v>0</v>
      </c>
      <c r="F14" s="311">
        <v>46.43</v>
      </c>
      <c r="G14" s="311">
        <v>40.630000000000003</v>
      </c>
      <c r="H14" s="311">
        <v>32.26</v>
      </c>
      <c r="I14" s="311">
        <v>37.1</v>
      </c>
    </row>
    <row r="15" spans="1:10" s="8" customFormat="1" x14ac:dyDescent="0.25">
      <c r="A15" s="310" t="s">
        <v>21</v>
      </c>
      <c r="B15" s="312" t="s">
        <v>302</v>
      </c>
      <c r="C15" s="310" t="s">
        <v>303</v>
      </c>
      <c r="D15" s="311">
        <v>1.92</v>
      </c>
      <c r="E15" s="311">
        <v>8.33</v>
      </c>
      <c r="F15" s="311">
        <v>36.54</v>
      </c>
      <c r="G15" s="311">
        <v>34.78</v>
      </c>
      <c r="H15" s="311">
        <v>30.61</v>
      </c>
      <c r="I15" s="311">
        <v>25</v>
      </c>
    </row>
    <row r="16" spans="1:10" s="8" customFormat="1" x14ac:dyDescent="0.25">
      <c r="A16" s="310" t="s">
        <v>21</v>
      </c>
      <c r="B16" s="312" t="s">
        <v>302</v>
      </c>
      <c r="C16" s="310" t="s">
        <v>303</v>
      </c>
      <c r="D16" s="311">
        <v>0</v>
      </c>
      <c r="E16" s="311">
        <v>15</v>
      </c>
      <c r="F16" s="311">
        <v>65</v>
      </c>
      <c r="G16" s="311">
        <v>50</v>
      </c>
      <c r="H16" s="311">
        <v>62.07</v>
      </c>
      <c r="I16" s="311">
        <v>64</v>
      </c>
    </row>
    <row r="17" spans="1:9" x14ac:dyDescent="0.25">
      <c r="A17" s="310" t="s">
        <v>21</v>
      </c>
      <c r="B17" s="312" t="s">
        <v>302</v>
      </c>
      <c r="C17" s="310" t="s">
        <v>303</v>
      </c>
      <c r="D17" s="311">
        <v>0</v>
      </c>
      <c r="E17" s="311">
        <v>0</v>
      </c>
      <c r="F17" s="311">
        <v>33.33</v>
      </c>
      <c r="G17" s="311">
        <v>42.86</v>
      </c>
      <c r="H17" s="311">
        <v>23.08</v>
      </c>
      <c r="I17" s="311">
        <v>8.33</v>
      </c>
    </row>
    <row r="18" spans="1:9" x14ac:dyDescent="0.25">
      <c r="A18" s="310" t="s">
        <v>21</v>
      </c>
      <c r="B18" s="312" t="s">
        <v>302</v>
      </c>
      <c r="C18" s="310" t="s">
        <v>303</v>
      </c>
      <c r="D18" s="311">
        <v>0</v>
      </c>
      <c r="E18" s="311">
        <v>2.27</v>
      </c>
      <c r="F18" s="311">
        <v>49.02</v>
      </c>
      <c r="G18" s="311">
        <v>44.44</v>
      </c>
      <c r="H18" s="311">
        <v>51.28</v>
      </c>
      <c r="I18" s="311">
        <v>60.61</v>
      </c>
    </row>
    <row r="19" spans="1:9" x14ac:dyDescent="0.25">
      <c r="A19" s="310" t="s">
        <v>21</v>
      </c>
      <c r="B19" s="312" t="s">
        <v>302</v>
      </c>
      <c r="C19" s="310" t="s">
        <v>306</v>
      </c>
      <c r="D19" s="311">
        <v>0</v>
      </c>
      <c r="E19" s="311">
        <v>0</v>
      </c>
      <c r="F19" s="311">
        <v>28.57</v>
      </c>
      <c r="G19" s="311">
        <v>20</v>
      </c>
      <c r="H19" s="311">
        <v>0</v>
      </c>
      <c r="I19" s="311">
        <v>63.64</v>
      </c>
    </row>
    <row r="20" spans="1:9" x14ac:dyDescent="0.25">
      <c r="A20" s="310" t="s">
        <v>21</v>
      </c>
      <c r="B20" s="312" t="s">
        <v>302</v>
      </c>
      <c r="C20" s="310" t="s">
        <v>306</v>
      </c>
      <c r="D20" s="311">
        <v>0</v>
      </c>
      <c r="E20" s="311">
        <v>30</v>
      </c>
      <c r="F20" s="311">
        <v>9.09</v>
      </c>
      <c r="G20" s="311">
        <v>12.5</v>
      </c>
      <c r="H20" s="311">
        <v>30.77</v>
      </c>
      <c r="I20" s="311">
        <v>25</v>
      </c>
    </row>
    <row r="21" spans="1:9" x14ac:dyDescent="0.25">
      <c r="A21" s="310" t="s">
        <v>21</v>
      </c>
      <c r="B21" s="312" t="s">
        <v>304</v>
      </c>
      <c r="C21" s="310" t="s">
        <v>303</v>
      </c>
      <c r="D21" s="311">
        <v>7.14</v>
      </c>
      <c r="E21" s="311">
        <v>72.73</v>
      </c>
      <c r="F21" s="311">
        <v>86.67</v>
      </c>
      <c r="G21" s="311">
        <v>81.25</v>
      </c>
      <c r="H21" s="311">
        <v>100</v>
      </c>
      <c r="I21" s="311">
        <v>89.47</v>
      </c>
    </row>
    <row r="22" spans="1:9" x14ac:dyDescent="0.25">
      <c r="A22" s="310" t="s">
        <v>21</v>
      </c>
      <c r="B22" s="312" t="s">
        <v>304</v>
      </c>
      <c r="C22" s="310" t="s">
        <v>303</v>
      </c>
      <c r="D22" s="311">
        <v>0</v>
      </c>
      <c r="E22" s="311">
        <v>0</v>
      </c>
      <c r="F22" s="311">
        <v>0</v>
      </c>
      <c r="G22" s="311">
        <v>0</v>
      </c>
      <c r="H22" s="311">
        <v>0</v>
      </c>
      <c r="I22" s="311">
        <v>0</v>
      </c>
    </row>
    <row r="23" spans="1:9" x14ac:dyDescent="0.25">
      <c r="A23" s="310" t="s">
        <v>21</v>
      </c>
      <c r="B23" s="312" t="s">
        <v>304</v>
      </c>
      <c r="C23" s="310" t="s">
        <v>303</v>
      </c>
      <c r="D23" s="311">
        <v>0</v>
      </c>
      <c r="E23" s="311">
        <v>87.5</v>
      </c>
      <c r="F23" s="311">
        <v>100</v>
      </c>
      <c r="G23" s="311">
        <v>92.31</v>
      </c>
      <c r="H23" s="311">
        <v>66.67</v>
      </c>
      <c r="I23" s="311">
        <v>80</v>
      </c>
    </row>
    <row r="24" spans="1:9" x14ac:dyDescent="0.25">
      <c r="A24" s="310" t="s">
        <v>21</v>
      </c>
      <c r="B24" s="312" t="s">
        <v>304</v>
      </c>
      <c r="C24" s="310" t="s">
        <v>303</v>
      </c>
      <c r="D24" s="311">
        <v>0</v>
      </c>
      <c r="E24" s="311">
        <v>62.5</v>
      </c>
      <c r="F24" s="311">
        <v>90.91</v>
      </c>
      <c r="G24" s="311">
        <v>85</v>
      </c>
      <c r="H24" s="311">
        <v>100</v>
      </c>
      <c r="I24" s="311">
        <v>71.430000000000007</v>
      </c>
    </row>
    <row r="25" spans="1:9" x14ac:dyDescent="0.25">
      <c r="A25" s="310" t="s">
        <v>21</v>
      </c>
      <c r="B25" s="312" t="s">
        <v>304</v>
      </c>
      <c r="C25" s="310" t="s">
        <v>303</v>
      </c>
      <c r="D25" s="311">
        <v>0</v>
      </c>
      <c r="E25" s="311">
        <v>66.67</v>
      </c>
      <c r="F25" s="311">
        <v>94.74</v>
      </c>
      <c r="G25" s="311">
        <v>75</v>
      </c>
      <c r="H25" s="311">
        <v>92.86</v>
      </c>
      <c r="I25" s="311">
        <v>100</v>
      </c>
    </row>
    <row r="26" spans="1:9" x14ac:dyDescent="0.25">
      <c r="A26" s="310" t="s">
        <v>21</v>
      </c>
      <c r="B26" s="312" t="s">
        <v>304</v>
      </c>
      <c r="C26" s="310" t="s">
        <v>306</v>
      </c>
      <c r="D26" s="311">
        <v>0</v>
      </c>
      <c r="E26" s="311">
        <v>0</v>
      </c>
      <c r="F26" s="311">
        <v>75</v>
      </c>
      <c r="G26" s="311">
        <v>100</v>
      </c>
      <c r="H26" s="311">
        <v>83.33</v>
      </c>
      <c r="I26" s="311">
        <v>81.819999999999993</v>
      </c>
    </row>
    <row r="27" spans="1:9" x14ac:dyDescent="0.25">
      <c r="A27" s="310" t="s">
        <v>21</v>
      </c>
      <c r="B27" s="312" t="s">
        <v>305</v>
      </c>
      <c r="C27" s="310" t="s">
        <v>303</v>
      </c>
      <c r="D27" s="311">
        <v>0</v>
      </c>
      <c r="E27" s="311">
        <v>0</v>
      </c>
      <c r="F27" s="311">
        <v>0</v>
      </c>
      <c r="G27" s="311">
        <v>0</v>
      </c>
      <c r="H27" s="311">
        <v>66.67</v>
      </c>
      <c r="I27" s="311">
        <v>0</v>
      </c>
    </row>
    <row r="28" spans="1:9" x14ac:dyDescent="0.25">
      <c r="A28" s="310" t="s">
        <v>21</v>
      </c>
      <c r="B28" s="312" t="s">
        <v>305</v>
      </c>
      <c r="C28" s="310" t="s">
        <v>303</v>
      </c>
      <c r="D28" s="311">
        <v>0</v>
      </c>
      <c r="E28" s="311">
        <v>0</v>
      </c>
      <c r="F28" s="311">
        <v>0</v>
      </c>
      <c r="G28" s="311">
        <v>100</v>
      </c>
      <c r="H28" s="311">
        <v>100</v>
      </c>
      <c r="I28" s="311">
        <v>0</v>
      </c>
    </row>
    <row r="29" spans="1:9" x14ac:dyDescent="0.25">
      <c r="A29" s="310" t="s">
        <v>21</v>
      </c>
      <c r="B29" s="312" t="s">
        <v>305</v>
      </c>
      <c r="C29" s="310" t="s">
        <v>303</v>
      </c>
      <c r="D29" s="311">
        <v>0</v>
      </c>
      <c r="E29" s="311">
        <v>0</v>
      </c>
      <c r="F29" s="311">
        <v>16.670000000000002</v>
      </c>
      <c r="G29" s="311">
        <v>0</v>
      </c>
      <c r="H29" s="311">
        <v>0</v>
      </c>
      <c r="I29" s="311">
        <v>0</v>
      </c>
    </row>
    <row r="30" spans="1:9" x14ac:dyDescent="0.25">
      <c r="A30" s="310" t="s">
        <v>21</v>
      </c>
      <c r="B30" s="312" t="s">
        <v>305</v>
      </c>
      <c r="C30" s="310" t="s">
        <v>303</v>
      </c>
      <c r="D30" s="311">
        <v>0</v>
      </c>
      <c r="E30" s="311">
        <v>0</v>
      </c>
      <c r="F30" s="311">
        <v>0</v>
      </c>
      <c r="G30" s="311">
        <v>75</v>
      </c>
      <c r="H30" s="311">
        <v>100</v>
      </c>
      <c r="I30" s="311">
        <v>0</v>
      </c>
    </row>
    <row r="31" spans="1:9" x14ac:dyDescent="0.25">
      <c r="A31" s="310" t="s">
        <v>21</v>
      </c>
      <c r="B31" s="312" t="s">
        <v>305</v>
      </c>
      <c r="C31" s="310" t="s">
        <v>306</v>
      </c>
      <c r="D31" s="311">
        <v>0</v>
      </c>
      <c r="E31" s="311">
        <v>0</v>
      </c>
      <c r="F31" s="311">
        <v>0</v>
      </c>
      <c r="G31" s="311">
        <v>20</v>
      </c>
      <c r="H31" s="311">
        <v>0</v>
      </c>
      <c r="I31" s="311">
        <v>0</v>
      </c>
    </row>
    <row r="32" spans="1:9" x14ac:dyDescent="0.25">
      <c r="A32" s="310" t="s">
        <v>21</v>
      </c>
      <c r="B32" s="312" t="s">
        <v>305</v>
      </c>
      <c r="C32" s="310" t="s">
        <v>306</v>
      </c>
      <c r="D32" s="311">
        <v>0</v>
      </c>
      <c r="E32" s="311">
        <v>0</v>
      </c>
      <c r="F32" s="311">
        <v>0</v>
      </c>
      <c r="G32" s="311">
        <v>0</v>
      </c>
      <c r="H32" s="311">
        <v>0</v>
      </c>
      <c r="I32" s="311">
        <v>0</v>
      </c>
    </row>
    <row r="33" spans="1:9" x14ac:dyDescent="0.25">
      <c r="A33" s="310" t="s">
        <v>21</v>
      </c>
      <c r="B33" s="312" t="s">
        <v>305</v>
      </c>
      <c r="C33" s="310" t="s">
        <v>306</v>
      </c>
      <c r="D33" s="311">
        <v>0</v>
      </c>
      <c r="E33" s="311">
        <v>0</v>
      </c>
      <c r="F33" s="311">
        <v>0</v>
      </c>
      <c r="G33" s="311">
        <v>0</v>
      </c>
      <c r="H33" s="311">
        <v>0</v>
      </c>
      <c r="I33" s="311">
        <v>0</v>
      </c>
    </row>
    <row r="34" spans="1:9" x14ac:dyDescent="0.25">
      <c r="A34" s="310" t="s">
        <v>21</v>
      </c>
      <c r="B34" s="312" t="s">
        <v>305</v>
      </c>
      <c r="C34" s="310" t="s">
        <v>306</v>
      </c>
      <c r="D34" s="311">
        <v>0</v>
      </c>
      <c r="E34" s="311">
        <v>0</v>
      </c>
      <c r="F34" s="311">
        <v>0</v>
      </c>
      <c r="G34" s="311">
        <v>0</v>
      </c>
      <c r="H34" s="311">
        <v>0</v>
      </c>
      <c r="I34" s="311">
        <v>66.67</v>
      </c>
    </row>
    <row r="35" spans="1:9" x14ac:dyDescent="0.25">
      <c r="A35" s="310" t="s">
        <v>46</v>
      </c>
      <c r="B35" s="312" t="s">
        <v>302</v>
      </c>
      <c r="C35" s="310" t="s">
        <v>303</v>
      </c>
      <c r="D35" s="311">
        <v>0</v>
      </c>
      <c r="E35" s="311">
        <v>8</v>
      </c>
      <c r="F35" s="311">
        <v>50</v>
      </c>
      <c r="G35" s="311">
        <v>37.93</v>
      </c>
      <c r="H35" s="311">
        <v>32.65</v>
      </c>
      <c r="I35" s="311">
        <v>30</v>
      </c>
    </row>
    <row r="36" spans="1:9" x14ac:dyDescent="0.25">
      <c r="A36" s="310" t="s">
        <v>46</v>
      </c>
      <c r="B36" s="312" t="s">
        <v>302</v>
      </c>
      <c r="C36" s="310" t="s">
        <v>303</v>
      </c>
      <c r="D36" s="311">
        <v>8.33</v>
      </c>
      <c r="E36" s="311">
        <v>10</v>
      </c>
      <c r="F36" s="311">
        <v>63.64</v>
      </c>
      <c r="G36" s="311">
        <v>25</v>
      </c>
      <c r="H36" s="311">
        <v>25</v>
      </c>
      <c r="I36" s="311">
        <v>0</v>
      </c>
    </row>
    <row r="37" spans="1:9" x14ac:dyDescent="0.25">
      <c r="A37" s="310" t="s">
        <v>46</v>
      </c>
      <c r="B37" s="312" t="s">
        <v>302</v>
      </c>
      <c r="C37" s="310" t="s">
        <v>303</v>
      </c>
      <c r="D37" s="311">
        <v>0</v>
      </c>
      <c r="E37" s="311">
        <v>0</v>
      </c>
      <c r="F37" s="311">
        <v>0</v>
      </c>
      <c r="G37" s="311">
        <v>0</v>
      </c>
      <c r="H37" s="311">
        <v>0</v>
      </c>
      <c r="I37" s="311">
        <v>7.14</v>
      </c>
    </row>
    <row r="38" spans="1:9" x14ac:dyDescent="0.25">
      <c r="A38" s="310" t="s">
        <v>46</v>
      </c>
      <c r="B38" s="312" t="s">
        <v>302</v>
      </c>
      <c r="C38" s="310" t="s">
        <v>306</v>
      </c>
      <c r="D38" s="311">
        <v>0</v>
      </c>
      <c r="E38" s="311">
        <v>0</v>
      </c>
      <c r="F38" s="311">
        <v>0</v>
      </c>
      <c r="G38" s="311">
        <v>0</v>
      </c>
      <c r="H38" s="311">
        <v>0</v>
      </c>
      <c r="I38" s="311">
        <v>0</v>
      </c>
    </row>
    <row r="39" spans="1:9" x14ac:dyDescent="0.25">
      <c r="A39" s="310" t="s">
        <v>46</v>
      </c>
      <c r="B39" s="312" t="s">
        <v>302</v>
      </c>
      <c r="C39" s="310" t="s">
        <v>306</v>
      </c>
      <c r="D39" s="311">
        <v>0</v>
      </c>
      <c r="E39" s="311">
        <v>0</v>
      </c>
      <c r="F39" s="311">
        <v>0</v>
      </c>
      <c r="G39" s="311">
        <v>16.670000000000002</v>
      </c>
      <c r="H39" s="311">
        <v>22.22</v>
      </c>
      <c r="I39" s="311">
        <v>0</v>
      </c>
    </row>
    <row r="40" spans="1:9" x14ac:dyDescent="0.25">
      <c r="A40" s="310" t="s">
        <v>46</v>
      </c>
      <c r="B40" s="312" t="s">
        <v>304</v>
      </c>
      <c r="C40" s="310" t="s">
        <v>303</v>
      </c>
      <c r="D40" s="311">
        <v>0</v>
      </c>
      <c r="E40" s="311">
        <v>62.5</v>
      </c>
      <c r="F40" s="311">
        <v>87.5</v>
      </c>
      <c r="G40" s="311">
        <v>60</v>
      </c>
      <c r="H40" s="311">
        <v>60</v>
      </c>
      <c r="I40" s="311">
        <v>47.06</v>
      </c>
    </row>
    <row r="41" spans="1:9" x14ac:dyDescent="0.25">
      <c r="A41" s="310" t="s">
        <v>46</v>
      </c>
      <c r="B41" s="312" t="s">
        <v>305</v>
      </c>
      <c r="C41" s="310" t="s">
        <v>303</v>
      </c>
      <c r="D41" s="311">
        <v>0</v>
      </c>
      <c r="E41" s="311">
        <v>0</v>
      </c>
      <c r="F41" s="311">
        <v>0</v>
      </c>
      <c r="G41" s="311">
        <v>25</v>
      </c>
      <c r="H41" s="311">
        <v>0</v>
      </c>
      <c r="I41" s="311">
        <v>100</v>
      </c>
    </row>
    <row r="42" spans="1:9" x14ac:dyDescent="0.25">
      <c r="A42" s="310" t="s">
        <v>46</v>
      </c>
      <c r="B42" s="312" t="s">
        <v>305</v>
      </c>
      <c r="C42" s="310" t="s">
        <v>306</v>
      </c>
      <c r="D42" s="311">
        <v>0</v>
      </c>
      <c r="E42" s="311">
        <v>0</v>
      </c>
      <c r="F42" s="311">
        <v>0</v>
      </c>
      <c r="G42" s="311">
        <v>0</v>
      </c>
      <c r="H42" s="311">
        <v>0</v>
      </c>
      <c r="I42" s="311">
        <v>0</v>
      </c>
    </row>
    <row r="43" spans="1:9" x14ac:dyDescent="0.25">
      <c r="A43" s="310" t="s">
        <v>36</v>
      </c>
      <c r="B43" s="312" t="s">
        <v>3</v>
      </c>
      <c r="C43" s="310" t="s">
        <v>303</v>
      </c>
      <c r="D43" s="311">
        <v>0</v>
      </c>
      <c r="E43" s="311">
        <v>0.17</v>
      </c>
      <c r="F43" s="311">
        <v>0.87</v>
      </c>
      <c r="G43" s="311">
        <v>5.73</v>
      </c>
      <c r="H43" s="311">
        <v>11.63</v>
      </c>
      <c r="I43" s="311">
        <v>66.12</v>
      </c>
    </row>
    <row r="44" spans="1:9" x14ac:dyDescent="0.25">
      <c r="A44" s="310" t="s">
        <v>36</v>
      </c>
      <c r="B44" s="312" t="s">
        <v>305</v>
      </c>
      <c r="C44" s="310" t="s">
        <v>303</v>
      </c>
      <c r="D44" s="311">
        <v>0</v>
      </c>
      <c r="E44" s="311">
        <v>0</v>
      </c>
      <c r="F44" s="311">
        <v>0</v>
      </c>
      <c r="G44" s="311">
        <v>0</v>
      </c>
      <c r="H44" s="311">
        <v>50</v>
      </c>
      <c r="I44" s="311">
        <v>0</v>
      </c>
    </row>
    <row r="45" spans="1:9" x14ac:dyDescent="0.25">
      <c r="A45" s="310" t="s">
        <v>36</v>
      </c>
      <c r="B45" s="312" t="s">
        <v>305</v>
      </c>
      <c r="C45" s="310" t="s">
        <v>303</v>
      </c>
      <c r="D45" s="311">
        <v>0</v>
      </c>
      <c r="E45" s="311">
        <v>0</v>
      </c>
      <c r="F45" s="311">
        <v>0</v>
      </c>
      <c r="G45" s="311">
        <v>0</v>
      </c>
      <c r="H45" s="311">
        <v>0</v>
      </c>
      <c r="I45" s="311">
        <v>50</v>
      </c>
    </row>
    <row r="46" spans="1:9" x14ac:dyDescent="0.25">
      <c r="A46" s="310" t="s">
        <v>36</v>
      </c>
      <c r="B46" s="312" t="s">
        <v>305</v>
      </c>
      <c r="C46" s="310" t="s">
        <v>303</v>
      </c>
      <c r="D46" s="311">
        <v>0</v>
      </c>
      <c r="E46" s="311">
        <v>0</v>
      </c>
      <c r="F46" s="311">
        <v>0</v>
      </c>
      <c r="G46" s="311">
        <v>100</v>
      </c>
      <c r="H46" s="311">
        <v>80</v>
      </c>
      <c r="I46" s="311">
        <v>60</v>
      </c>
    </row>
    <row r="47" spans="1:9" x14ac:dyDescent="0.25">
      <c r="A47" s="310" t="s">
        <v>36</v>
      </c>
      <c r="B47" s="312" t="s">
        <v>305</v>
      </c>
      <c r="C47" s="310" t="s">
        <v>303</v>
      </c>
      <c r="D47" s="311">
        <v>0</v>
      </c>
      <c r="E47" s="311">
        <v>0</v>
      </c>
      <c r="F47" s="311">
        <v>0</v>
      </c>
      <c r="G47" s="311">
        <v>0</v>
      </c>
      <c r="H47" s="311">
        <v>0</v>
      </c>
      <c r="I47" s="311">
        <v>0</v>
      </c>
    </row>
    <row r="48" spans="1:9" x14ac:dyDescent="0.25">
      <c r="A48" s="310" t="s">
        <v>36</v>
      </c>
      <c r="B48" s="312" t="s">
        <v>305</v>
      </c>
      <c r="C48" s="310" t="s">
        <v>303</v>
      </c>
      <c r="D48" s="311">
        <v>0</v>
      </c>
      <c r="E48" s="311">
        <v>0</v>
      </c>
      <c r="F48" s="311">
        <v>0</v>
      </c>
      <c r="G48" s="311">
        <v>0</v>
      </c>
      <c r="H48" s="311">
        <v>0</v>
      </c>
      <c r="I48" s="311">
        <v>0</v>
      </c>
    </row>
    <row r="49" spans="1:9" x14ac:dyDescent="0.25">
      <c r="A49" s="310" t="s">
        <v>36</v>
      </c>
      <c r="B49" s="312" t="s">
        <v>305</v>
      </c>
      <c r="C49" s="310" t="s">
        <v>303</v>
      </c>
      <c r="D49" s="311">
        <v>0</v>
      </c>
      <c r="E49" s="311">
        <v>0</v>
      </c>
      <c r="F49" s="311">
        <v>0</v>
      </c>
      <c r="G49" s="311">
        <v>0</v>
      </c>
      <c r="H49" s="311">
        <v>21.43</v>
      </c>
      <c r="I49" s="311">
        <v>23.53</v>
      </c>
    </row>
    <row r="50" spans="1:9" x14ac:dyDescent="0.25">
      <c r="A50" s="310" t="s">
        <v>36</v>
      </c>
      <c r="B50" s="312" t="s">
        <v>305</v>
      </c>
      <c r="C50" s="310" t="s">
        <v>303</v>
      </c>
      <c r="D50" s="311">
        <v>0</v>
      </c>
      <c r="E50" s="311">
        <v>0</v>
      </c>
      <c r="F50" s="311">
        <v>0</v>
      </c>
      <c r="G50" s="311">
        <v>0</v>
      </c>
      <c r="H50" s="311">
        <v>0</v>
      </c>
      <c r="I50" s="311">
        <v>50</v>
      </c>
    </row>
    <row r="51" spans="1:9" x14ac:dyDescent="0.25">
      <c r="A51" s="310" t="s">
        <v>36</v>
      </c>
      <c r="B51" s="312" t="s">
        <v>305</v>
      </c>
      <c r="C51" s="310" t="s">
        <v>303</v>
      </c>
      <c r="D51" s="311">
        <v>0</v>
      </c>
      <c r="E51" s="311">
        <v>0</v>
      </c>
      <c r="F51" s="311">
        <v>0</v>
      </c>
      <c r="G51" s="311">
        <v>0</v>
      </c>
      <c r="H51" s="311">
        <v>0</v>
      </c>
      <c r="I51" s="311">
        <v>0</v>
      </c>
    </row>
    <row r="52" spans="1:9" x14ac:dyDescent="0.25">
      <c r="A52" s="310" t="s">
        <v>36</v>
      </c>
      <c r="B52" s="312" t="s">
        <v>305</v>
      </c>
      <c r="C52" s="310" t="s">
        <v>303</v>
      </c>
      <c r="D52" s="311">
        <v>0</v>
      </c>
      <c r="E52" s="311">
        <v>0</v>
      </c>
      <c r="F52" s="311">
        <v>0</v>
      </c>
      <c r="G52" s="311">
        <v>33.33</v>
      </c>
      <c r="H52" s="311">
        <v>0</v>
      </c>
      <c r="I52" s="311">
        <v>75</v>
      </c>
    </row>
    <row r="53" spans="1:9" x14ac:dyDescent="0.25">
      <c r="A53" s="310" t="s">
        <v>36</v>
      </c>
      <c r="B53" s="312" t="s">
        <v>305</v>
      </c>
      <c r="C53" s="310" t="s">
        <v>306</v>
      </c>
      <c r="D53" s="311">
        <v>0</v>
      </c>
      <c r="E53" s="311">
        <v>0</v>
      </c>
      <c r="F53" s="311">
        <v>0</v>
      </c>
      <c r="G53" s="311">
        <v>0</v>
      </c>
      <c r="H53" s="311">
        <v>50</v>
      </c>
      <c r="I53" s="311">
        <v>0</v>
      </c>
    </row>
    <row r="54" spans="1:9" x14ac:dyDescent="0.25">
      <c r="A54" s="310" t="s">
        <v>36</v>
      </c>
      <c r="B54" s="312" t="s">
        <v>305</v>
      </c>
      <c r="C54" s="310" t="s">
        <v>306</v>
      </c>
      <c r="D54" s="311">
        <v>0</v>
      </c>
      <c r="E54" s="311">
        <v>0</v>
      </c>
      <c r="F54" s="311">
        <v>0</v>
      </c>
      <c r="G54" s="311">
        <v>0</v>
      </c>
      <c r="H54" s="311">
        <v>0</v>
      </c>
      <c r="I54" s="311">
        <v>20</v>
      </c>
    </row>
    <row r="55" spans="1:9" x14ac:dyDescent="0.25">
      <c r="A55" s="310" t="s">
        <v>36</v>
      </c>
      <c r="B55" s="312" t="s">
        <v>305</v>
      </c>
      <c r="C55" s="310" t="s">
        <v>306</v>
      </c>
      <c r="D55" s="311">
        <v>0</v>
      </c>
      <c r="E55" s="311">
        <v>0</v>
      </c>
      <c r="F55" s="311">
        <v>0</v>
      </c>
      <c r="G55" s="311">
        <v>0</v>
      </c>
      <c r="H55" s="311">
        <v>0</v>
      </c>
      <c r="I55" s="311">
        <v>0</v>
      </c>
    </row>
    <row r="56" spans="1:9" x14ac:dyDescent="0.25">
      <c r="A56" s="310" t="s">
        <v>36</v>
      </c>
      <c r="B56" s="312" t="s">
        <v>305</v>
      </c>
      <c r="C56" s="310" t="s">
        <v>306</v>
      </c>
      <c r="D56" s="311">
        <v>0</v>
      </c>
      <c r="E56" s="311">
        <v>0</v>
      </c>
      <c r="F56" s="311">
        <v>66.67</v>
      </c>
      <c r="G56" s="311">
        <v>0</v>
      </c>
      <c r="H56" s="311">
        <v>0</v>
      </c>
      <c r="I56" s="311">
        <v>0</v>
      </c>
    </row>
    <row r="57" spans="1:9" x14ac:dyDescent="0.25">
      <c r="A57" s="310" t="s">
        <v>36</v>
      </c>
      <c r="B57" s="312" t="s">
        <v>305</v>
      </c>
      <c r="C57" s="310" t="s">
        <v>306</v>
      </c>
      <c r="D57" s="311">
        <v>0</v>
      </c>
      <c r="E57" s="311">
        <v>0</v>
      </c>
      <c r="F57" s="311">
        <v>0</v>
      </c>
      <c r="G57" s="311">
        <v>0</v>
      </c>
      <c r="H57" s="311">
        <v>33.33</v>
      </c>
      <c r="I57" s="311">
        <v>0</v>
      </c>
    </row>
    <row r="58" spans="1:9" x14ac:dyDescent="0.25">
      <c r="A58" s="310" t="s">
        <v>36</v>
      </c>
      <c r="B58" s="312" t="s">
        <v>305</v>
      </c>
      <c r="C58" s="310" t="s">
        <v>306</v>
      </c>
      <c r="D58" s="311">
        <v>0</v>
      </c>
      <c r="E58" s="311">
        <v>0</v>
      </c>
      <c r="F58" s="311">
        <v>0</v>
      </c>
      <c r="G58" s="311">
        <v>0</v>
      </c>
      <c r="H58" s="311">
        <v>0</v>
      </c>
      <c r="I58" s="311">
        <v>0</v>
      </c>
    </row>
    <row r="59" spans="1:9" x14ac:dyDescent="0.25">
      <c r="A59" s="310" t="s">
        <v>36</v>
      </c>
      <c r="B59" s="312" t="s">
        <v>305</v>
      </c>
      <c r="C59" s="310" t="s">
        <v>306</v>
      </c>
      <c r="D59" s="311">
        <v>0</v>
      </c>
      <c r="E59" s="311">
        <v>8.33</v>
      </c>
      <c r="F59" s="311">
        <v>25</v>
      </c>
      <c r="G59" s="311">
        <v>62.5</v>
      </c>
      <c r="H59" s="311">
        <v>33.33</v>
      </c>
      <c r="I59" s="311">
        <v>33.33</v>
      </c>
    </row>
    <row r="60" spans="1:9" x14ac:dyDescent="0.25">
      <c r="A60" s="310" t="s">
        <v>36</v>
      </c>
      <c r="B60" s="312" t="s">
        <v>305</v>
      </c>
      <c r="C60" s="310" t="s">
        <v>306</v>
      </c>
      <c r="D60" s="311">
        <v>0</v>
      </c>
      <c r="E60" s="311">
        <v>0</v>
      </c>
      <c r="F60" s="311">
        <v>0</v>
      </c>
      <c r="G60" s="311">
        <v>0</v>
      </c>
      <c r="H60" s="311">
        <v>0</v>
      </c>
      <c r="I60" s="311">
        <v>0</v>
      </c>
    </row>
    <row r="61" spans="1:9" x14ac:dyDescent="0.25">
      <c r="A61" s="310" t="s">
        <v>36</v>
      </c>
      <c r="B61" s="312" t="s">
        <v>305</v>
      </c>
      <c r="C61" s="310" t="s">
        <v>306</v>
      </c>
      <c r="D61" s="311">
        <v>0</v>
      </c>
      <c r="E61" s="311">
        <v>0</v>
      </c>
      <c r="F61" s="311">
        <v>66.67</v>
      </c>
      <c r="G61" s="311">
        <v>100</v>
      </c>
      <c r="H61" s="311">
        <v>0</v>
      </c>
      <c r="I61" s="311">
        <v>0</v>
      </c>
    </row>
    <row r="62" spans="1:9" x14ac:dyDescent="0.25">
      <c r="A62" s="310" t="s">
        <v>45</v>
      </c>
      <c r="B62" s="312" t="s">
        <v>302</v>
      </c>
      <c r="C62" s="310" t="s">
        <v>303</v>
      </c>
      <c r="D62" s="311">
        <v>0</v>
      </c>
      <c r="E62" s="311">
        <v>4.17</v>
      </c>
      <c r="F62" s="311">
        <v>50</v>
      </c>
      <c r="G62" s="311">
        <v>28.57</v>
      </c>
      <c r="H62" s="311">
        <v>53.19</v>
      </c>
      <c r="I62" s="311">
        <v>51.92</v>
      </c>
    </row>
    <row r="63" spans="1:9" x14ac:dyDescent="0.25">
      <c r="A63" s="310" t="s">
        <v>45</v>
      </c>
      <c r="B63" s="312" t="s">
        <v>302</v>
      </c>
      <c r="C63" s="310" t="s">
        <v>303</v>
      </c>
      <c r="D63" s="311">
        <v>0</v>
      </c>
      <c r="E63" s="311">
        <v>0</v>
      </c>
      <c r="F63" s="311">
        <v>0</v>
      </c>
      <c r="G63" s="311">
        <v>0</v>
      </c>
      <c r="H63" s="311">
        <v>25</v>
      </c>
      <c r="I63" s="311">
        <v>100</v>
      </c>
    </row>
    <row r="64" spans="1:9" x14ac:dyDescent="0.25">
      <c r="A64" s="310" t="s">
        <v>45</v>
      </c>
      <c r="B64" s="312" t="s">
        <v>304</v>
      </c>
      <c r="C64" s="310" t="s">
        <v>303</v>
      </c>
      <c r="D64" s="311">
        <v>0</v>
      </c>
      <c r="E64" s="311">
        <v>75</v>
      </c>
      <c r="F64" s="311">
        <v>73.33</v>
      </c>
      <c r="G64" s="311">
        <v>100</v>
      </c>
      <c r="H64" s="311">
        <v>68.75</v>
      </c>
      <c r="I64" s="311">
        <v>80</v>
      </c>
    </row>
    <row r="65" spans="1:9" x14ac:dyDescent="0.25">
      <c r="A65" s="310" t="s">
        <v>45</v>
      </c>
      <c r="B65" s="312" t="s">
        <v>305</v>
      </c>
      <c r="C65" s="310" t="s">
        <v>303</v>
      </c>
      <c r="D65" s="311">
        <v>0</v>
      </c>
      <c r="E65" s="311">
        <v>0</v>
      </c>
      <c r="F65" s="311">
        <v>0</v>
      </c>
      <c r="G65" s="311">
        <v>0</v>
      </c>
      <c r="H65" s="311">
        <v>100</v>
      </c>
      <c r="I65" s="311">
        <v>100</v>
      </c>
    </row>
    <row r="66" spans="1:9" x14ac:dyDescent="0.25">
      <c r="A66" s="310" t="s">
        <v>45</v>
      </c>
      <c r="B66" s="312" t="s">
        <v>305</v>
      </c>
      <c r="C66" s="310" t="s">
        <v>303</v>
      </c>
      <c r="D66" s="311">
        <v>0</v>
      </c>
      <c r="E66" s="311">
        <v>0</v>
      </c>
      <c r="F66" s="311">
        <v>0</v>
      </c>
      <c r="G66" s="311">
        <v>0</v>
      </c>
      <c r="H66" s="311">
        <v>100</v>
      </c>
      <c r="I66" s="311">
        <v>100</v>
      </c>
    </row>
    <row r="67" spans="1:9" x14ac:dyDescent="0.25">
      <c r="A67" s="310" t="s">
        <v>45</v>
      </c>
      <c r="B67" s="312" t="s">
        <v>305</v>
      </c>
      <c r="C67" s="310" t="s">
        <v>303</v>
      </c>
      <c r="D67" s="311">
        <v>0</v>
      </c>
      <c r="E67" s="311">
        <v>0</v>
      </c>
      <c r="F67" s="311">
        <v>0</v>
      </c>
      <c r="G67" s="311">
        <v>0</v>
      </c>
      <c r="H67" s="311">
        <v>100</v>
      </c>
      <c r="I67" s="311">
        <v>100</v>
      </c>
    </row>
    <row r="68" spans="1:9" x14ac:dyDescent="0.25">
      <c r="A68" s="310" t="s">
        <v>39</v>
      </c>
      <c r="B68" s="312" t="s">
        <v>302</v>
      </c>
      <c r="C68" s="310" t="s">
        <v>303</v>
      </c>
      <c r="D68" s="311">
        <v>0</v>
      </c>
      <c r="E68" s="311">
        <v>0</v>
      </c>
      <c r="F68" s="311">
        <v>90</v>
      </c>
      <c r="G68" s="311">
        <v>93.75</v>
      </c>
      <c r="H68" s="311">
        <v>93.33</v>
      </c>
      <c r="I68" s="311">
        <v>71.430000000000007</v>
      </c>
    </row>
    <row r="69" spans="1:9" x14ac:dyDescent="0.25">
      <c r="A69" s="310" t="s">
        <v>39</v>
      </c>
      <c r="B69" s="312" t="s">
        <v>302</v>
      </c>
      <c r="C69" s="310" t="s">
        <v>303</v>
      </c>
      <c r="D69" s="311">
        <v>0</v>
      </c>
      <c r="E69" s="311">
        <v>0</v>
      </c>
      <c r="F69" s="311">
        <v>83.33</v>
      </c>
      <c r="G69" s="311">
        <v>72.73</v>
      </c>
      <c r="H69" s="311">
        <v>84.62</v>
      </c>
      <c r="I69" s="311">
        <v>0</v>
      </c>
    </row>
    <row r="70" spans="1:9" x14ac:dyDescent="0.25">
      <c r="A70" s="310" t="s">
        <v>39</v>
      </c>
      <c r="B70" s="312" t="s">
        <v>302</v>
      </c>
      <c r="C70" s="310" t="s">
        <v>303</v>
      </c>
      <c r="D70" s="311">
        <v>0</v>
      </c>
      <c r="E70" s="311">
        <v>3.45</v>
      </c>
      <c r="F70" s="311">
        <v>92.86</v>
      </c>
      <c r="G70" s="311">
        <v>0</v>
      </c>
      <c r="H70" s="311">
        <v>60</v>
      </c>
      <c r="I70" s="311">
        <v>64.290000000000006</v>
      </c>
    </row>
    <row r="71" spans="1:9" x14ac:dyDescent="0.25">
      <c r="A71" s="310" t="s">
        <v>39</v>
      </c>
      <c r="B71" s="312" t="s">
        <v>304</v>
      </c>
      <c r="C71" s="310" t="s">
        <v>303</v>
      </c>
      <c r="D71" s="311">
        <v>0</v>
      </c>
      <c r="E71" s="311">
        <v>0</v>
      </c>
      <c r="F71" s="311">
        <v>0</v>
      </c>
      <c r="G71" s="311">
        <v>0</v>
      </c>
      <c r="H71" s="311">
        <v>100</v>
      </c>
      <c r="I71" s="311">
        <v>0</v>
      </c>
    </row>
    <row r="72" spans="1:9" x14ac:dyDescent="0.25">
      <c r="A72" s="310" t="s">
        <v>39</v>
      </c>
      <c r="B72" s="312" t="s">
        <v>304</v>
      </c>
      <c r="C72" s="310" t="s">
        <v>303</v>
      </c>
      <c r="D72" s="311">
        <v>0</v>
      </c>
      <c r="E72" s="311">
        <v>0</v>
      </c>
      <c r="F72" s="311">
        <v>0</v>
      </c>
      <c r="G72" s="311">
        <v>0</v>
      </c>
      <c r="H72" s="311">
        <v>0</v>
      </c>
      <c r="I72" s="311">
        <v>100</v>
      </c>
    </row>
    <row r="73" spans="1:9" x14ac:dyDescent="0.25">
      <c r="A73" s="310" t="s">
        <v>39</v>
      </c>
      <c r="B73" s="312" t="s">
        <v>304</v>
      </c>
      <c r="C73" s="310" t="s">
        <v>303</v>
      </c>
      <c r="D73" s="311">
        <v>0</v>
      </c>
      <c r="E73" s="311">
        <v>0</v>
      </c>
      <c r="F73" s="311">
        <v>0</v>
      </c>
      <c r="G73" s="311">
        <v>0</v>
      </c>
      <c r="H73" s="311">
        <v>0</v>
      </c>
      <c r="I73" s="311">
        <v>0</v>
      </c>
    </row>
    <row r="74" spans="1:9" x14ac:dyDescent="0.25">
      <c r="A74" s="310" t="s">
        <v>39</v>
      </c>
      <c r="B74" s="312" t="s">
        <v>305</v>
      </c>
      <c r="C74" s="310" t="s">
        <v>303</v>
      </c>
      <c r="D74" s="311">
        <v>0</v>
      </c>
      <c r="E74" s="311">
        <v>0</v>
      </c>
      <c r="F74" s="311">
        <v>0</v>
      </c>
      <c r="G74" s="311">
        <v>75</v>
      </c>
      <c r="H74" s="311">
        <v>100</v>
      </c>
      <c r="I74" s="311">
        <v>100</v>
      </c>
    </row>
    <row r="75" spans="1:9" x14ac:dyDescent="0.25">
      <c r="A75" s="310" t="s">
        <v>39</v>
      </c>
      <c r="B75" s="312" t="s">
        <v>305</v>
      </c>
      <c r="C75" s="310" t="s">
        <v>306</v>
      </c>
      <c r="D75" s="311">
        <v>100</v>
      </c>
      <c r="E75" s="311">
        <v>0</v>
      </c>
      <c r="F75" s="311">
        <v>0</v>
      </c>
      <c r="G75" s="311">
        <v>14.29</v>
      </c>
      <c r="H75" s="311">
        <v>42.86</v>
      </c>
      <c r="I75" s="311">
        <v>0</v>
      </c>
    </row>
    <row r="76" spans="1:9" x14ac:dyDescent="0.25">
      <c r="A76" s="310" t="s">
        <v>40</v>
      </c>
      <c r="B76" s="312" t="s">
        <v>302</v>
      </c>
      <c r="C76" s="310" t="s">
        <v>303</v>
      </c>
      <c r="D76" s="311">
        <v>6</v>
      </c>
      <c r="E76" s="311">
        <v>8.16</v>
      </c>
      <c r="F76" s="311">
        <v>13.73</v>
      </c>
      <c r="G76" s="311">
        <v>24.36</v>
      </c>
      <c r="H76" s="311">
        <v>45.45</v>
      </c>
      <c r="I76" s="311">
        <v>58.67</v>
      </c>
    </row>
    <row r="77" spans="1:9" x14ac:dyDescent="0.25">
      <c r="A77" s="310" t="s">
        <v>40</v>
      </c>
      <c r="B77" s="312" t="s">
        <v>302</v>
      </c>
      <c r="C77" s="310" t="s">
        <v>306</v>
      </c>
      <c r="D77" s="311">
        <v>0</v>
      </c>
      <c r="E77" s="311">
        <v>0</v>
      </c>
      <c r="F77" s="311">
        <v>62.5</v>
      </c>
      <c r="G77" s="311">
        <v>0</v>
      </c>
      <c r="H77" s="311">
        <v>53.33</v>
      </c>
      <c r="I77" s="311">
        <v>84.62</v>
      </c>
    </row>
    <row r="78" spans="1:9" x14ac:dyDescent="0.25">
      <c r="A78" s="310" t="s">
        <v>26</v>
      </c>
      <c r="B78" s="312" t="s">
        <v>302</v>
      </c>
      <c r="C78" s="310" t="s">
        <v>303</v>
      </c>
      <c r="D78" s="311">
        <v>0</v>
      </c>
      <c r="E78" s="311">
        <v>1.3</v>
      </c>
      <c r="F78" s="311">
        <v>51.52</v>
      </c>
      <c r="G78" s="311">
        <v>57.45</v>
      </c>
      <c r="H78" s="311">
        <v>67.25</v>
      </c>
      <c r="I78" s="311">
        <v>75.650000000000006</v>
      </c>
    </row>
    <row r="79" spans="1:9" x14ac:dyDescent="0.25">
      <c r="A79" s="310" t="s">
        <v>26</v>
      </c>
      <c r="B79" s="312" t="s">
        <v>302</v>
      </c>
      <c r="C79" s="310" t="s">
        <v>306</v>
      </c>
      <c r="D79" s="311">
        <v>3.64</v>
      </c>
      <c r="E79" s="311">
        <v>2.34</v>
      </c>
      <c r="F79" s="311">
        <v>35.85</v>
      </c>
      <c r="G79" s="311">
        <v>27.69</v>
      </c>
      <c r="H79" s="311">
        <v>38.46</v>
      </c>
      <c r="I79" s="311">
        <v>37.04</v>
      </c>
    </row>
    <row r="80" spans="1:9" x14ac:dyDescent="0.25">
      <c r="A80" s="310" t="s">
        <v>26</v>
      </c>
      <c r="B80" s="312" t="s">
        <v>304</v>
      </c>
      <c r="C80" s="310" t="s">
        <v>303</v>
      </c>
      <c r="D80" s="311">
        <v>1.69</v>
      </c>
      <c r="E80" s="311">
        <v>78.77</v>
      </c>
      <c r="F80" s="311">
        <v>91.16</v>
      </c>
      <c r="G80" s="311">
        <v>93.59</v>
      </c>
      <c r="H80" s="311">
        <v>96.86</v>
      </c>
      <c r="I80" s="311">
        <v>95.05</v>
      </c>
    </row>
    <row r="81" spans="1:9" x14ac:dyDescent="0.25">
      <c r="A81" s="310" t="s">
        <v>26</v>
      </c>
      <c r="B81" s="312" t="s">
        <v>304</v>
      </c>
      <c r="C81" s="310" t="s">
        <v>306</v>
      </c>
      <c r="D81" s="311">
        <v>10</v>
      </c>
      <c r="E81" s="311">
        <v>10.34</v>
      </c>
      <c r="F81" s="311">
        <v>75</v>
      </c>
      <c r="G81" s="311">
        <v>64.52</v>
      </c>
      <c r="H81" s="311">
        <v>92.45</v>
      </c>
      <c r="I81" s="311">
        <v>85.37</v>
      </c>
    </row>
    <row r="82" spans="1:9" x14ac:dyDescent="0.25">
      <c r="A82" s="310" t="s">
        <v>26</v>
      </c>
      <c r="B82" s="312" t="s">
        <v>305</v>
      </c>
      <c r="C82" s="310" t="s">
        <v>303</v>
      </c>
      <c r="D82" s="311">
        <v>0</v>
      </c>
      <c r="E82" s="311">
        <v>0</v>
      </c>
      <c r="F82" s="311">
        <v>0</v>
      </c>
      <c r="G82" s="311">
        <v>0</v>
      </c>
      <c r="H82" s="311">
        <v>0</v>
      </c>
      <c r="I82" s="311">
        <v>50</v>
      </c>
    </row>
    <row r="83" spans="1:9" x14ac:dyDescent="0.25">
      <c r="A83" s="310" t="s">
        <v>26</v>
      </c>
      <c r="B83" s="312" t="s">
        <v>305</v>
      </c>
      <c r="C83" s="310" t="s">
        <v>303</v>
      </c>
      <c r="D83" s="311">
        <v>0</v>
      </c>
      <c r="E83" s="311">
        <v>0</v>
      </c>
      <c r="F83" s="311">
        <v>0</v>
      </c>
      <c r="G83" s="311">
        <v>0</v>
      </c>
      <c r="H83" s="311">
        <v>0</v>
      </c>
      <c r="I83" s="311">
        <v>0</v>
      </c>
    </row>
    <row r="84" spans="1:9" x14ac:dyDescent="0.25">
      <c r="A84" s="310" t="s">
        <v>26</v>
      </c>
      <c r="B84" s="312" t="s">
        <v>305</v>
      </c>
      <c r="C84" s="310" t="s">
        <v>303</v>
      </c>
      <c r="D84" s="311">
        <v>0</v>
      </c>
      <c r="E84" s="311">
        <v>0</v>
      </c>
      <c r="F84" s="311">
        <v>0</v>
      </c>
      <c r="G84" s="311">
        <v>0</v>
      </c>
      <c r="H84" s="311">
        <v>0</v>
      </c>
      <c r="I84" s="311">
        <v>0</v>
      </c>
    </row>
    <row r="85" spans="1:9" x14ac:dyDescent="0.25">
      <c r="A85" s="310" t="s">
        <v>26</v>
      </c>
      <c r="B85" s="312" t="s">
        <v>305</v>
      </c>
      <c r="C85" s="310" t="s">
        <v>303</v>
      </c>
      <c r="D85" s="311">
        <v>0</v>
      </c>
      <c r="E85" s="311">
        <v>0</v>
      </c>
      <c r="F85" s="311">
        <v>66.67</v>
      </c>
      <c r="G85" s="311">
        <v>50</v>
      </c>
      <c r="H85" s="311">
        <v>50</v>
      </c>
      <c r="I85" s="311">
        <v>33.33</v>
      </c>
    </row>
    <row r="86" spans="1:9" x14ac:dyDescent="0.25">
      <c r="A86" s="310" t="s">
        <v>26</v>
      </c>
      <c r="B86" s="312" t="s">
        <v>305</v>
      </c>
      <c r="C86" s="310" t="s">
        <v>303</v>
      </c>
      <c r="D86" s="311">
        <v>0</v>
      </c>
      <c r="E86" s="311">
        <v>0</v>
      </c>
      <c r="F86" s="311">
        <v>33.33</v>
      </c>
      <c r="G86" s="311">
        <v>100</v>
      </c>
      <c r="H86" s="311">
        <v>50</v>
      </c>
      <c r="I86" s="311">
        <v>75</v>
      </c>
    </row>
    <row r="87" spans="1:9" x14ac:dyDescent="0.25">
      <c r="A87" s="310" t="s">
        <v>26</v>
      </c>
      <c r="B87" s="312" t="s">
        <v>305</v>
      </c>
      <c r="C87" s="310" t="s">
        <v>306</v>
      </c>
      <c r="D87" s="311">
        <v>0</v>
      </c>
      <c r="E87" s="311">
        <v>0</v>
      </c>
      <c r="F87" s="311">
        <v>0</v>
      </c>
      <c r="G87" s="311">
        <v>50</v>
      </c>
      <c r="H87" s="311">
        <v>0</v>
      </c>
      <c r="I87" s="311">
        <v>25</v>
      </c>
    </row>
    <row r="88" spans="1:9" x14ac:dyDescent="0.25">
      <c r="A88" s="310" t="s">
        <v>26</v>
      </c>
      <c r="B88" s="312" t="s">
        <v>305</v>
      </c>
      <c r="C88" s="310" t="s">
        <v>306</v>
      </c>
      <c r="D88" s="311">
        <v>0</v>
      </c>
      <c r="E88" s="311">
        <v>20</v>
      </c>
      <c r="F88" s="311">
        <v>0</v>
      </c>
      <c r="G88" s="311">
        <v>66.67</v>
      </c>
      <c r="H88" s="311">
        <v>0</v>
      </c>
      <c r="I88" s="311">
        <v>25</v>
      </c>
    </row>
    <row r="89" spans="1:9" x14ac:dyDescent="0.25">
      <c r="A89" s="310" t="s">
        <v>26</v>
      </c>
      <c r="B89" s="312" t="s">
        <v>305</v>
      </c>
      <c r="C89" s="310" t="s">
        <v>306</v>
      </c>
      <c r="D89" s="311">
        <v>0</v>
      </c>
      <c r="E89" s="311">
        <v>0</v>
      </c>
      <c r="F89" s="311">
        <v>0</v>
      </c>
      <c r="G89" s="311">
        <v>0</v>
      </c>
      <c r="H89" s="311">
        <v>25</v>
      </c>
      <c r="I89" s="311">
        <v>0</v>
      </c>
    </row>
    <row r="90" spans="1:9" x14ac:dyDescent="0.25">
      <c r="A90" s="310" t="s">
        <v>26</v>
      </c>
      <c r="B90" s="312" t="s">
        <v>305</v>
      </c>
      <c r="C90" s="310" t="s">
        <v>306</v>
      </c>
      <c r="D90" s="311">
        <v>0</v>
      </c>
      <c r="E90" s="311">
        <v>0</v>
      </c>
      <c r="F90" s="311">
        <v>0</v>
      </c>
      <c r="G90" s="311">
        <v>0</v>
      </c>
      <c r="H90" s="311">
        <v>0</v>
      </c>
      <c r="I90" s="311">
        <v>0</v>
      </c>
    </row>
    <row r="91" spans="1:9" x14ac:dyDescent="0.25">
      <c r="A91" s="310" t="s">
        <v>26</v>
      </c>
      <c r="B91" s="312" t="s">
        <v>305</v>
      </c>
      <c r="C91" s="310" t="s">
        <v>306</v>
      </c>
      <c r="D91" s="311">
        <v>0</v>
      </c>
      <c r="E91" s="311">
        <v>0</v>
      </c>
      <c r="F91" s="311">
        <v>0</v>
      </c>
      <c r="G91" s="311">
        <v>0</v>
      </c>
      <c r="H91" s="311">
        <v>0</v>
      </c>
      <c r="I91" s="311">
        <v>0</v>
      </c>
    </row>
    <row r="92" spans="1:9" x14ac:dyDescent="0.25">
      <c r="A92" s="310" t="s">
        <v>23</v>
      </c>
      <c r="B92" s="312" t="s">
        <v>302</v>
      </c>
      <c r="C92" s="310" t="s">
        <v>303</v>
      </c>
      <c r="D92" s="311">
        <v>0</v>
      </c>
      <c r="E92" s="311">
        <v>6.67</v>
      </c>
      <c r="F92" s="311">
        <v>30</v>
      </c>
      <c r="G92" s="311">
        <v>37.93</v>
      </c>
      <c r="H92" s="311">
        <v>45.28</v>
      </c>
      <c r="I92" s="311">
        <v>67.27</v>
      </c>
    </row>
    <row r="93" spans="1:9" x14ac:dyDescent="0.25">
      <c r="A93" s="310" t="s">
        <v>23</v>
      </c>
      <c r="B93" s="312" t="s">
        <v>302</v>
      </c>
      <c r="C93" s="310" t="s">
        <v>303</v>
      </c>
      <c r="D93" s="311">
        <v>0</v>
      </c>
      <c r="E93" s="311">
        <v>1.72</v>
      </c>
      <c r="F93" s="311">
        <v>59.62</v>
      </c>
      <c r="G93" s="311">
        <v>60.71</v>
      </c>
      <c r="H93" s="311">
        <v>79.31</v>
      </c>
      <c r="I93" s="311">
        <v>75.41</v>
      </c>
    </row>
    <row r="94" spans="1:9" x14ac:dyDescent="0.25">
      <c r="A94" s="310" t="s">
        <v>23</v>
      </c>
      <c r="B94" s="312" t="s">
        <v>302</v>
      </c>
      <c r="C94" s="310" t="s">
        <v>303</v>
      </c>
      <c r="D94" s="311">
        <v>2.2999999999999998</v>
      </c>
      <c r="E94" s="311">
        <v>1.08</v>
      </c>
      <c r="F94" s="311">
        <v>43.27</v>
      </c>
      <c r="G94" s="311">
        <v>49.72</v>
      </c>
      <c r="H94" s="311">
        <v>55.49</v>
      </c>
      <c r="I94" s="311">
        <v>60.59</v>
      </c>
    </row>
    <row r="95" spans="1:9" x14ac:dyDescent="0.25">
      <c r="A95" s="310" t="s">
        <v>23</v>
      </c>
      <c r="B95" s="312" t="s">
        <v>302</v>
      </c>
      <c r="C95" s="310" t="s">
        <v>303</v>
      </c>
      <c r="D95" s="311">
        <v>0</v>
      </c>
      <c r="E95" s="311">
        <v>6.67</v>
      </c>
      <c r="F95" s="311">
        <v>42.86</v>
      </c>
      <c r="G95" s="311">
        <v>62.07</v>
      </c>
      <c r="H95" s="311">
        <v>60.87</v>
      </c>
      <c r="I95" s="311">
        <v>75.680000000000007</v>
      </c>
    </row>
    <row r="96" spans="1:9" x14ac:dyDescent="0.25">
      <c r="A96" s="310" t="s">
        <v>23</v>
      </c>
      <c r="B96" s="312" t="s">
        <v>302</v>
      </c>
      <c r="C96" s="310" t="s">
        <v>303</v>
      </c>
      <c r="D96" s="311">
        <v>0</v>
      </c>
      <c r="E96" s="311">
        <v>9.09</v>
      </c>
      <c r="F96" s="311">
        <v>20</v>
      </c>
      <c r="G96" s="311">
        <v>26.32</v>
      </c>
      <c r="H96" s="311">
        <v>45.45</v>
      </c>
      <c r="I96" s="311">
        <v>70</v>
      </c>
    </row>
    <row r="97" spans="1:9" x14ac:dyDescent="0.25">
      <c r="A97" s="310" t="s">
        <v>23</v>
      </c>
      <c r="B97" s="312" t="s">
        <v>302</v>
      </c>
      <c r="C97" s="310" t="s">
        <v>306</v>
      </c>
      <c r="D97" s="311">
        <v>0</v>
      </c>
      <c r="E97" s="311">
        <v>0</v>
      </c>
      <c r="F97" s="311">
        <v>63.64</v>
      </c>
      <c r="G97" s="311">
        <v>28.57</v>
      </c>
      <c r="H97" s="311">
        <v>50</v>
      </c>
      <c r="I97" s="311">
        <v>76</v>
      </c>
    </row>
    <row r="98" spans="1:9" x14ac:dyDescent="0.25">
      <c r="A98" s="310" t="s">
        <v>23</v>
      </c>
      <c r="B98" s="312" t="s">
        <v>302</v>
      </c>
      <c r="C98" s="310" t="s">
        <v>306</v>
      </c>
      <c r="D98" s="311">
        <v>5</v>
      </c>
      <c r="E98" s="311">
        <v>7.89</v>
      </c>
      <c r="F98" s="311">
        <v>28.95</v>
      </c>
      <c r="G98" s="311">
        <v>31.82</v>
      </c>
      <c r="H98" s="311">
        <v>46.67</v>
      </c>
      <c r="I98" s="311">
        <v>32</v>
      </c>
    </row>
    <row r="99" spans="1:9" x14ac:dyDescent="0.25">
      <c r="A99" s="310" t="s">
        <v>23</v>
      </c>
      <c r="B99" s="312" t="s">
        <v>302</v>
      </c>
      <c r="C99" s="310" t="s">
        <v>306</v>
      </c>
      <c r="D99" s="311">
        <v>0</v>
      </c>
      <c r="E99" s="311">
        <v>0</v>
      </c>
      <c r="F99" s="311">
        <v>33.33</v>
      </c>
      <c r="G99" s="311">
        <v>55.56</v>
      </c>
      <c r="H99" s="311">
        <v>0</v>
      </c>
      <c r="I99" s="311">
        <v>37.5</v>
      </c>
    </row>
    <row r="100" spans="1:9" x14ac:dyDescent="0.25">
      <c r="A100" s="310" t="s">
        <v>23</v>
      </c>
      <c r="B100" s="312" t="s">
        <v>304</v>
      </c>
      <c r="C100" s="310" t="s">
        <v>303</v>
      </c>
      <c r="D100" s="311">
        <v>0</v>
      </c>
      <c r="E100" s="311">
        <v>78.569999999999993</v>
      </c>
      <c r="F100" s="311">
        <v>88.46</v>
      </c>
      <c r="G100" s="311">
        <v>96.3</v>
      </c>
      <c r="H100" s="311">
        <v>85.71</v>
      </c>
      <c r="I100" s="311">
        <v>90</v>
      </c>
    </row>
    <row r="101" spans="1:9" x14ac:dyDescent="0.25">
      <c r="A101" s="310" t="s">
        <v>23</v>
      </c>
      <c r="B101" s="312" t="s">
        <v>304</v>
      </c>
      <c r="C101" s="310" t="s">
        <v>303</v>
      </c>
      <c r="D101" s="311">
        <v>0</v>
      </c>
      <c r="E101" s="311">
        <v>86.11</v>
      </c>
      <c r="F101" s="311">
        <v>95.12</v>
      </c>
      <c r="G101" s="311">
        <v>91.67</v>
      </c>
      <c r="H101" s="311">
        <v>93.62</v>
      </c>
      <c r="I101" s="311">
        <v>91.49</v>
      </c>
    </row>
    <row r="102" spans="1:9" x14ac:dyDescent="0.25">
      <c r="A102" s="310" t="s">
        <v>23</v>
      </c>
      <c r="B102" s="312" t="s">
        <v>304</v>
      </c>
      <c r="C102" s="310" t="s">
        <v>303</v>
      </c>
      <c r="D102" s="311">
        <v>0</v>
      </c>
      <c r="E102" s="311">
        <v>76.34</v>
      </c>
      <c r="F102" s="311">
        <v>86.46</v>
      </c>
      <c r="G102" s="311">
        <v>94.17</v>
      </c>
      <c r="H102" s="311">
        <v>89.09</v>
      </c>
      <c r="I102" s="311">
        <v>89.47</v>
      </c>
    </row>
    <row r="103" spans="1:9" x14ac:dyDescent="0.25">
      <c r="A103" s="310" t="s">
        <v>23</v>
      </c>
      <c r="B103" s="312" t="s">
        <v>304</v>
      </c>
      <c r="C103" s="310" t="s">
        <v>303</v>
      </c>
      <c r="D103" s="311">
        <v>2.2200000000000002</v>
      </c>
      <c r="E103" s="311">
        <v>79.59</v>
      </c>
      <c r="F103" s="311">
        <v>93.88</v>
      </c>
      <c r="G103" s="311">
        <v>97.83</v>
      </c>
      <c r="H103" s="311">
        <v>97.83</v>
      </c>
      <c r="I103" s="311">
        <v>93.22</v>
      </c>
    </row>
    <row r="104" spans="1:9" x14ac:dyDescent="0.25">
      <c r="A104" s="310" t="s">
        <v>23</v>
      </c>
      <c r="B104" s="312" t="s">
        <v>304</v>
      </c>
      <c r="C104" s="310" t="s">
        <v>306</v>
      </c>
      <c r="D104" s="311">
        <v>0</v>
      </c>
      <c r="E104" s="311">
        <v>14.29</v>
      </c>
      <c r="F104" s="311">
        <v>72.73</v>
      </c>
      <c r="G104" s="311">
        <v>82.35</v>
      </c>
      <c r="H104" s="311">
        <v>89.29</v>
      </c>
      <c r="I104" s="311">
        <v>85</v>
      </c>
    </row>
    <row r="105" spans="1:9" x14ac:dyDescent="0.25">
      <c r="A105" s="310" t="s">
        <v>23</v>
      </c>
      <c r="B105" s="312" t="s">
        <v>304</v>
      </c>
      <c r="C105" s="310" t="s">
        <v>306</v>
      </c>
      <c r="D105" s="311">
        <v>0</v>
      </c>
      <c r="E105" s="311">
        <v>100</v>
      </c>
      <c r="F105" s="311">
        <v>62.5</v>
      </c>
      <c r="G105" s="311">
        <v>92.86</v>
      </c>
      <c r="H105" s="311">
        <v>0</v>
      </c>
      <c r="I105" s="311">
        <v>0</v>
      </c>
    </row>
    <row r="106" spans="1:9" x14ac:dyDescent="0.25">
      <c r="A106" s="310" t="s">
        <v>23</v>
      </c>
      <c r="B106" s="312" t="s">
        <v>304</v>
      </c>
      <c r="C106" s="310" t="s">
        <v>306</v>
      </c>
      <c r="D106" s="311">
        <v>0</v>
      </c>
      <c r="E106" s="311">
        <v>63.64</v>
      </c>
      <c r="F106" s="311">
        <v>94.44</v>
      </c>
      <c r="G106" s="311">
        <v>97.3</v>
      </c>
      <c r="H106" s="311">
        <v>85.71</v>
      </c>
      <c r="I106" s="311">
        <v>91.89</v>
      </c>
    </row>
    <row r="107" spans="1:9" x14ac:dyDescent="0.25">
      <c r="A107" s="310" t="s">
        <v>23</v>
      </c>
      <c r="B107" s="312" t="s">
        <v>305</v>
      </c>
      <c r="C107" s="310" t="s">
        <v>303</v>
      </c>
      <c r="D107" s="311">
        <v>0</v>
      </c>
      <c r="E107" s="311">
        <v>0</v>
      </c>
      <c r="F107" s="311">
        <v>100</v>
      </c>
      <c r="G107" s="311">
        <v>100</v>
      </c>
      <c r="H107" s="311">
        <v>100</v>
      </c>
      <c r="I107" s="311">
        <v>0</v>
      </c>
    </row>
    <row r="108" spans="1:9" x14ac:dyDescent="0.25">
      <c r="A108" s="310" t="s">
        <v>23</v>
      </c>
      <c r="B108" s="312" t="s">
        <v>305</v>
      </c>
      <c r="C108" s="310" t="s">
        <v>303</v>
      </c>
      <c r="D108" s="311">
        <v>0</v>
      </c>
      <c r="E108" s="311">
        <v>0</v>
      </c>
      <c r="F108" s="311">
        <v>0</v>
      </c>
      <c r="G108" s="311">
        <v>0</v>
      </c>
      <c r="H108" s="311">
        <v>0</v>
      </c>
      <c r="I108" s="311">
        <v>0</v>
      </c>
    </row>
    <row r="109" spans="1:9" x14ac:dyDescent="0.25">
      <c r="A109" s="310" t="s">
        <v>23</v>
      </c>
      <c r="B109" s="312" t="s">
        <v>305</v>
      </c>
      <c r="C109" s="310" t="s">
        <v>303</v>
      </c>
      <c r="D109" s="311">
        <v>0</v>
      </c>
      <c r="E109" s="311">
        <v>0</v>
      </c>
      <c r="F109" s="311">
        <v>83.33</v>
      </c>
      <c r="G109" s="311">
        <v>0</v>
      </c>
      <c r="H109" s="311">
        <v>0</v>
      </c>
      <c r="I109" s="311">
        <v>0</v>
      </c>
    </row>
    <row r="110" spans="1:9" x14ac:dyDescent="0.25">
      <c r="A110" s="310" t="s">
        <v>23</v>
      </c>
      <c r="B110" s="312" t="s">
        <v>305</v>
      </c>
      <c r="C110" s="310" t="s">
        <v>303</v>
      </c>
      <c r="D110" s="311">
        <v>0</v>
      </c>
      <c r="E110" s="311">
        <v>0</v>
      </c>
      <c r="F110" s="311">
        <v>0</v>
      </c>
      <c r="G110" s="311">
        <v>100</v>
      </c>
      <c r="H110" s="311">
        <v>75</v>
      </c>
      <c r="I110" s="311">
        <v>0</v>
      </c>
    </row>
    <row r="111" spans="1:9" x14ac:dyDescent="0.25">
      <c r="A111" s="310" t="s">
        <v>23</v>
      </c>
      <c r="B111" s="312" t="s">
        <v>305</v>
      </c>
      <c r="C111" s="310" t="s">
        <v>303</v>
      </c>
      <c r="D111" s="311">
        <v>0</v>
      </c>
      <c r="E111" s="311">
        <v>0</v>
      </c>
      <c r="F111" s="311">
        <v>100</v>
      </c>
      <c r="G111" s="311">
        <v>75</v>
      </c>
      <c r="H111" s="311">
        <v>100</v>
      </c>
      <c r="I111" s="311">
        <v>100</v>
      </c>
    </row>
    <row r="112" spans="1:9" x14ac:dyDescent="0.25">
      <c r="A112" s="310" t="s">
        <v>23</v>
      </c>
      <c r="B112" s="312" t="s">
        <v>305</v>
      </c>
      <c r="C112" s="310" t="s">
        <v>306</v>
      </c>
      <c r="D112" s="311">
        <v>0</v>
      </c>
      <c r="E112" s="311">
        <v>0</v>
      </c>
      <c r="F112" s="311">
        <v>0</v>
      </c>
      <c r="G112" s="311">
        <v>0</v>
      </c>
      <c r="H112" s="311">
        <v>0</v>
      </c>
      <c r="I112" s="311">
        <v>0</v>
      </c>
    </row>
    <row r="113" spans="1:9" x14ac:dyDescent="0.25">
      <c r="A113" s="310" t="s">
        <v>23</v>
      </c>
      <c r="B113" s="312" t="s">
        <v>305</v>
      </c>
      <c r="C113" s="310" t="s">
        <v>306</v>
      </c>
      <c r="D113" s="311">
        <v>0</v>
      </c>
      <c r="E113" s="311">
        <v>16.670000000000002</v>
      </c>
      <c r="F113" s="311">
        <v>0</v>
      </c>
      <c r="G113" s="311">
        <v>0</v>
      </c>
      <c r="H113" s="311">
        <v>0</v>
      </c>
      <c r="I113" s="311">
        <v>60</v>
      </c>
    </row>
    <row r="114" spans="1:9" x14ac:dyDescent="0.25">
      <c r="A114" s="310" t="s">
        <v>23</v>
      </c>
      <c r="B114" s="312" t="s">
        <v>305</v>
      </c>
      <c r="C114" s="310" t="s">
        <v>306</v>
      </c>
      <c r="D114" s="311">
        <v>0</v>
      </c>
      <c r="E114" s="311">
        <v>0</v>
      </c>
      <c r="F114" s="311">
        <v>0</v>
      </c>
      <c r="G114" s="311">
        <v>50</v>
      </c>
      <c r="H114" s="311">
        <v>0</v>
      </c>
      <c r="I114" s="311">
        <v>0</v>
      </c>
    </row>
    <row r="115" spans="1:9" x14ac:dyDescent="0.25">
      <c r="A115" s="310" t="s">
        <v>23</v>
      </c>
      <c r="B115" s="312" t="s">
        <v>305</v>
      </c>
      <c r="C115" s="310" t="s">
        <v>306</v>
      </c>
      <c r="D115" s="311">
        <v>0</v>
      </c>
      <c r="E115" s="311">
        <v>50</v>
      </c>
      <c r="F115" s="311">
        <v>0</v>
      </c>
      <c r="G115" s="311">
        <v>50</v>
      </c>
      <c r="H115" s="311">
        <v>66.67</v>
      </c>
      <c r="I115" s="311">
        <v>0</v>
      </c>
    </row>
    <row r="116" spans="1:9" x14ac:dyDescent="0.25">
      <c r="A116" s="310" t="s">
        <v>23</v>
      </c>
      <c r="B116" s="312" t="s">
        <v>305</v>
      </c>
      <c r="C116" s="310" t="s">
        <v>306</v>
      </c>
      <c r="D116" s="311">
        <v>33.33</v>
      </c>
      <c r="E116" s="311">
        <v>0</v>
      </c>
      <c r="F116" s="311">
        <v>41.67</v>
      </c>
      <c r="G116" s="311">
        <v>0</v>
      </c>
      <c r="H116" s="311">
        <v>0</v>
      </c>
      <c r="I116" s="311">
        <v>0</v>
      </c>
    </row>
    <row r="117" spans="1:9" x14ac:dyDescent="0.25">
      <c r="A117" s="310" t="s">
        <v>20</v>
      </c>
      <c r="B117" s="312" t="s">
        <v>304</v>
      </c>
      <c r="C117" s="310" t="s">
        <v>303</v>
      </c>
      <c r="D117" s="311">
        <v>4.4400000000000004</v>
      </c>
      <c r="E117" s="311">
        <v>95.65</v>
      </c>
      <c r="F117" s="311">
        <v>89.8</v>
      </c>
      <c r="G117" s="311">
        <v>93.62</v>
      </c>
      <c r="H117" s="311">
        <v>95.89</v>
      </c>
      <c r="I117" s="311">
        <v>86.96</v>
      </c>
    </row>
    <row r="118" spans="1:9" x14ac:dyDescent="0.25">
      <c r="A118" s="310" t="s">
        <v>20</v>
      </c>
      <c r="B118" s="312" t="s">
        <v>304</v>
      </c>
      <c r="C118" s="310" t="s">
        <v>303</v>
      </c>
      <c r="D118" s="311">
        <v>0</v>
      </c>
      <c r="E118" s="311">
        <v>85.11</v>
      </c>
      <c r="F118" s="311">
        <v>98.18</v>
      </c>
      <c r="G118" s="311">
        <v>92.86</v>
      </c>
      <c r="H118" s="311">
        <v>98.44</v>
      </c>
      <c r="I118" s="311">
        <v>96.55</v>
      </c>
    </row>
    <row r="119" spans="1:9" x14ac:dyDescent="0.25">
      <c r="A119" s="310" t="s">
        <v>307</v>
      </c>
      <c r="B119" s="312" t="s">
        <v>305</v>
      </c>
      <c r="C119" s="310" t="s">
        <v>303</v>
      </c>
      <c r="D119" s="311">
        <v>0</v>
      </c>
      <c r="E119" s="311">
        <v>0</v>
      </c>
      <c r="F119" s="311">
        <v>0</v>
      </c>
      <c r="G119" s="311">
        <v>0</v>
      </c>
      <c r="H119" s="311">
        <v>0</v>
      </c>
      <c r="I119" s="311">
        <v>0</v>
      </c>
    </row>
    <row r="120" spans="1:9" x14ac:dyDescent="0.25">
      <c r="A120" s="310" t="s">
        <v>27</v>
      </c>
      <c r="B120" s="312" t="s">
        <v>302</v>
      </c>
      <c r="C120" s="310" t="s">
        <v>303</v>
      </c>
      <c r="D120" s="311">
        <v>0</v>
      </c>
      <c r="E120" s="311">
        <v>0</v>
      </c>
      <c r="F120" s="311">
        <v>0</v>
      </c>
      <c r="G120" s="311">
        <v>0</v>
      </c>
      <c r="H120" s="311">
        <v>0</v>
      </c>
      <c r="I120" s="311">
        <v>0</v>
      </c>
    </row>
    <row r="121" spans="1:9" x14ac:dyDescent="0.25">
      <c r="A121" s="310" t="s">
        <v>27</v>
      </c>
      <c r="B121" s="312" t="s">
        <v>302</v>
      </c>
      <c r="C121" s="310" t="s">
        <v>303</v>
      </c>
      <c r="D121" s="311">
        <v>5.56</v>
      </c>
      <c r="E121" s="311">
        <v>6.9</v>
      </c>
      <c r="F121" s="311">
        <v>39.130000000000003</v>
      </c>
      <c r="G121" s="311">
        <v>38.1</v>
      </c>
      <c r="H121" s="311">
        <v>47.83</v>
      </c>
      <c r="I121" s="311">
        <v>41.46</v>
      </c>
    </row>
    <row r="122" spans="1:9" x14ac:dyDescent="0.25">
      <c r="A122" s="310" t="s">
        <v>27</v>
      </c>
      <c r="B122" s="312" t="s">
        <v>302</v>
      </c>
      <c r="C122" s="310" t="s">
        <v>303</v>
      </c>
      <c r="D122" s="311">
        <v>0</v>
      </c>
      <c r="E122" s="311">
        <v>0</v>
      </c>
      <c r="F122" s="311">
        <v>9.09</v>
      </c>
      <c r="G122" s="311">
        <v>38.1</v>
      </c>
      <c r="H122" s="311">
        <v>35.479999999999997</v>
      </c>
      <c r="I122" s="311">
        <v>61.9</v>
      </c>
    </row>
    <row r="123" spans="1:9" x14ac:dyDescent="0.25">
      <c r="A123" s="310" t="s">
        <v>27</v>
      </c>
      <c r="B123" s="312" t="s">
        <v>302</v>
      </c>
      <c r="C123" s="310" t="s">
        <v>303</v>
      </c>
      <c r="D123" s="311">
        <v>7.14</v>
      </c>
      <c r="E123" s="311">
        <v>14.63</v>
      </c>
      <c r="F123" s="311">
        <v>44.74</v>
      </c>
      <c r="G123" s="311">
        <v>47.37</v>
      </c>
      <c r="H123" s="311">
        <v>58.46</v>
      </c>
      <c r="I123" s="311">
        <v>54.84</v>
      </c>
    </row>
    <row r="124" spans="1:9" x14ac:dyDescent="0.25">
      <c r="A124" s="310" t="s">
        <v>27</v>
      </c>
      <c r="B124" s="312" t="s">
        <v>302</v>
      </c>
      <c r="C124" s="310" t="s">
        <v>303</v>
      </c>
      <c r="D124" s="311">
        <v>1.32</v>
      </c>
      <c r="E124" s="311">
        <v>2.15</v>
      </c>
      <c r="F124" s="311">
        <v>63.51</v>
      </c>
      <c r="G124" s="311">
        <v>54.29</v>
      </c>
      <c r="H124" s="311">
        <v>45</v>
      </c>
      <c r="I124" s="311">
        <v>52.83</v>
      </c>
    </row>
    <row r="125" spans="1:9" x14ac:dyDescent="0.25">
      <c r="A125" s="310" t="s">
        <v>27</v>
      </c>
      <c r="B125" s="312" t="s">
        <v>304</v>
      </c>
      <c r="C125" s="310" t="s">
        <v>303</v>
      </c>
      <c r="D125" s="311">
        <v>9.09</v>
      </c>
      <c r="E125" s="311">
        <v>36.36</v>
      </c>
      <c r="F125" s="311">
        <v>80</v>
      </c>
      <c r="G125" s="311">
        <v>94.44</v>
      </c>
      <c r="H125" s="311">
        <v>100</v>
      </c>
      <c r="I125" s="311">
        <v>80</v>
      </c>
    </row>
    <row r="126" spans="1:9" x14ac:dyDescent="0.25">
      <c r="A126" s="310" t="s">
        <v>27</v>
      </c>
      <c r="B126" s="312" t="s">
        <v>304</v>
      </c>
      <c r="C126" s="310" t="s">
        <v>303</v>
      </c>
      <c r="D126" s="311">
        <v>0</v>
      </c>
      <c r="E126" s="311">
        <v>77.27</v>
      </c>
      <c r="F126" s="311">
        <v>93.33</v>
      </c>
      <c r="G126" s="311">
        <v>96</v>
      </c>
      <c r="H126" s="311">
        <v>95.24</v>
      </c>
      <c r="I126" s="311">
        <v>92.86</v>
      </c>
    </row>
    <row r="127" spans="1:9" x14ac:dyDescent="0.25">
      <c r="A127" s="310" t="s">
        <v>27</v>
      </c>
      <c r="B127" s="312" t="s">
        <v>304</v>
      </c>
      <c r="C127" s="310" t="s">
        <v>303</v>
      </c>
      <c r="D127" s="311">
        <v>0</v>
      </c>
      <c r="E127" s="311">
        <v>79.41</v>
      </c>
      <c r="F127" s="311">
        <v>76.92</v>
      </c>
      <c r="G127" s="311">
        <v>92.31</v>
      </c>
      <c r="H127" s="311">
        <v>83.72</v>
      </c>
      <c r="I127" s="311">
        <v>94.12</v>
      </c>
    </row>
    <row r="128" spans="1:9" x14ac:dyDescent="0.25">
      <c r="A128" s="310" t="s">
        <v>27</v>
      </c>
      <c r="B128" s="312" t="s">
        <v>305</v>
      </c>
      <c r="C128" s="310" t="s">
        <v>303</v>
      </c>
      <c r="D128" s="311">
        <v>0</v>
      </c>
      <c r="E128" s="311">
        <v>0</v>
      </c>
      <c r="F128" s="311">
        <v>0</v>
      </c>
      <c r="G128" s="311">
        <v>100</v>
      </c>
      <c r="H128" s="311">
        <v>70</v>
      </c>
      <c r="I128" s="311">
        <v>100</v>
      </c>
    </row>
    <row r="129" spans="1:9" x14ac:dyDescent="0.25">
      <c r="A129" s="310" t="s">
        <v>27</v>
      </c>
      <c r="B129" s="312" t="s">
        <v>305</v>
      </c>
      <c r="C129" s="310" t="s">
        <v>303</v>
      </c>
      <c r="D129" s="311">
        <v>0</v>
      </c>
      <c r="E129" s="311">
        <v>0</v>
      </c>
      <c r="F129" s="311">
        <v>0</v>
      </c>
      <c r="G129" s="311">
        <v>0</v>
      </c>
      <c r="H129" s="311">
        <v>0</v>
      </c>
      <c r="I129" s="311">
        <v>66.67</v>
      </c>
    </row>
    <row r="130" spans="1:9" x14ac:dyDescent="0.25">
      <c r="A130" s="310" t="s">
        <v>27</v>
      </c>
      <c r="B130" s="312" t="s">
        <v>305</v>
      </c>
      <c r="C130" s="310" t="s">
        <v>303</v>
      </c>
      <c r="D130" s="311">
        <v>0</v>
      </c>
      <c r="E130" s="311">
        <v>0</v>
      </c>
      <c r="F130" s="311">
        <v>0</v>
      </c>
      <c r="G130" s="311">
        <v>16.670000000000002</v>
      </c>
      <c r="H130" s="311">
        <v>100</v>
      </c>
      <c r="I130" s="311">
        <v>100</v>
      </c>
    </row>
    <row r="131" spans="1:9" x14ac:dyDescent="0.25">
      <c r="A131" s="310" t="s">
        <v>27</v>
      </c>
      <c r="B131" s="312" t="s">
        <v>305</v>
      </c>
      <c r="C131" s="310" t="s">
        <v>303</v>
      </c>
      <c r="D131" s="311">
        <v>0</v>
      </c>
      <c r="E131" s="311">
        <v>0</v>
      </c>
      <c r="F131" s="311">
        <v>40</v>
      </c>
      <c r="G131" s="311">
        <v>0</v>
      </c>
      <c r="H131" s="311">
        <v>0</v>
      </c>
      <c r="I131" s="311">
        <v>0</v>
      </c>
    </row>
    <row r="132" spans="1:9" x14ac:dyDescent="0.25">
      <c r="A132" s="310" t="s">
        <v>27</v>
      </c>
      <c r="B132" s="312" t="s">
        <v>305</v>
      </c>
      <c r="C132" s="310" t="s">
        <v>303</v>
      </c>
      <c r="D132" s="311">
        <v>0</v>
      </c>
      <c r="E132" s="311">
        <v>0</v>
      </c>
      <c r="F132" s="311">
        <v>0</v>
      </c>
      <c r="G132" s="311">
        <v>0</v>
      </c>
      <c r="H132" s="311">
        <v>0</v>
      </c>
      <c r="I132" s="311">
        <v>100</v>
      </c>
    </row>
    <row r="133" spans="1:9" x14ac:dyDescent="0.25">
      <c r="A133" s="310" t="s">
        <v>27</v>
      </c>
      <c r="B133" s="312" t="s">
        <v>305</v>
      </c>
      <c r="C133" s="310" t="s">
        <v>303</v>
      </c>
      <c r="D133" s="311">
        <v>0</v>
      </c>
      <c r="E133" s="311">
        <v>0</v>
      </c>
      <c r="F133" s="311">
        <v>0</v>
      </c>
      <c r="G133" s="311">
        <v>100</v>
      </c>
      <c r="H133" s="311">
        <v>100</v>
      </c>
      <c r="I133" s="311">
        <v>0</v>
      </c>
    </row>
    <row r="134" spans="1:9" x14ac:dyDescent="0.25">
      <c r="A134" s="310" t="s">
        <v>27</v>
      </c>
      <c r="B134" s="312" t="s">
        <v>305</v>
      </c>
      <c r="C134" s="310" t="s">
        <v>303</v>
      </c>
      <c r="D134" s="311">
        <v>0</v>
      </c>
      <c r="E134" s="311">
        <v>0</v>
      </c>
      <c r="F134" s="311">
        <v>0</v>
      </c>
      <c r="G134" s="311">
        <v>0</v>
      </c>
      <c r="H134" s="311">
        <v>66.67</v>
      </c>
      <c r="I134" s="311">
        <v>100</v>
      </c>
    </row>
    <row r="135" spans="1:9" x14ac:dyDescent="0.25">
      <c r="A135" s="310" t="s">
        <v>27</v>
      </c>
      <c r="B135" s="312" t="s">
        <v>305</v>
      </c>
      <c r="C135" s="310" t="s">
        <v>303</v>
      </c>
      <c r="D135" s="311">
        <v>0</v>
      </c>
      <c r="E135" s="311">
        <v>0</v>
      </c>
      <c r="F135" s="311">
        <v>0</v>
      </c>
      <c r="G135" s="311">
        <v>50</v>
      </c>
      <c r="H135" s="311">
        <v>0</v>
      </c>
      <c r="I135" s="311">
        <v>100</v>
      </c>
    </row>
    <row r="136" spans="1:9" x14ac:dyDescent="0.25">
      <c r="A136" s="310" t="s">
        <v>27</v>
      </c>
      <c r="B136" s="312" t="s">
        <v>305</v>
      </c>
      <c r="C136" s="310" t="s">
        <v>303</v>
      </c>
      <c r="D136" s="311">
        <v>0</v>
      </c>
      <c r="E136" s="311">
        <v>0</v>
      </c>
      <c r="F136" s="311">
        <v>25</v>
      </c>
      <c r="G136" s="311">
        <v>0</v>
      </c>
      <c r="H136" s="311">
        <v>0</v>
      </c>
      <c r="I136" s="311">
        <v>0</v>
      </c>
    </row>
    <row r="137" spans="1:9" x14ac:dyDescent="0.25">
      <c r="A137" s="310" t="s">
        <v>27</v>
      </c>
      <c r="B137" s="312" t="s">
        <v>305</v>
      </c>
      <c r="C137" s="310" t="s">
        <v>303</v>
      </c>
      <c r="D137" s="311">
        <v>0</v>
      </c>
      <c r="E137" s="311">
        <v>0</v>
      </c>
      <c r="F137" s="311">
        <v>0</v>
      </c>
      <c r="G137" s="311">
        <v>0</v>
      </c>
      <c r="H137" s="311">
        <v>0</v>
      </c>
      <c r="I137" s="311">
        <v>0</v>
      </c>
    </row>
    <row r="138" spans="1:9" x14ac:dyDescent="0.25">
      <c r="A138" s="310" t="s">
        <v>27</v>
      </c>
      <c r="B138" s="312" t="s">
        <v>305</v>
      </c>
      <c r="C138" s="310" t="s">
        <v>303</v>
      </c>
      <c r="D138" s="311">
        <v>0</v>
      </c>
      <c r="E138" s="311">
        <v>0</v>
      </c>
      <c r="F138" s="311">
        <v>0</v>
      </c>
      <c r="G138" s="311">
        <v>0</v>
      </c>
      <c r="H138" s="311">
        <v>0</v>
      </c>
      <c r="I138" s="311">
        <v>0</v>
      </c>
    </row>
    <row r="139" spans="1:9" x14ac:dyDescent="0.25">
      <c r="A139" s="310" t="s">
        <v>27</v>
      </c>
      <c r="B139" s="312" t="s">
        <v>305</v>
      </c>
      <c r="C139" s="310" t="s">
        <v>306</v>
      </c>
      <c r="D139" s="311">
        <v>0</v>
      </c>
      <c r="E139" s="311">
        <v>0</v>
      </c>
      <c r="F139" s="311">
        <v>0</v>
      </c>
      <c r="G139" s="311">
        <v>0</v>
      </c>
      <c r="H139" s="311">
        <v>0</v>
      </c>
      <c r="I139" s="311">
        <v>0</v>
      </c>
    </row>
    <row r="140" spans="1:9" x14ac:dyDescent="0.25">
      <c r="A140" s="310" t="s">
        <v>27</v>
      </c>
      <c r="B140" s="312" t="s">
        <v>305</v>
      </c>
      <c r="C140" s="310" t="s">
        <v>306</v>
      </c>
      <c r="D140" s="311">
        <v>0</v>
      </c>
      <c r="E140" s="311">
        <v>0</v>
      </c>
      <c r="F140" s="311">
        <v>0</v>
      </c>
      <c r="G140" s="311">
        <v>0</v>
      </c>
      <c r="H140" s="311">
        <v>0</v>
      </c>
      <c r="I140" s="311">
        <v>0</v>
      </c>
    </row>
    <row r="141" spans="1:9" x14ac:dyDescent="0.25">
      <c r="A141" s="310" t="s">
        <v>27</v>
      </c>
      <c r="B141" s="312" t="s">
        <v>305</v>
      </c>
      <c r="C141" s="310" t="s">
        <v>306</v>
      </c>
      <c r="D141" s="311">
        <v>0</v>
      </c>
      <c r="E141" s="311">
        <v>0</v>
      </c>
      <c r="F141" s="311">
        <v>0</v>
      </c>
      <c r="G141" s="311">
        <v>0</v>
      </c>
      <c r="H141" s="311">
        <v>0</v>
      </c>
      <c r="I141" s="311">
        <v>0</v>
      </c>
    </row>
    <row r="142" spans="1:9" x14ac:dyDescent="0.25">
      <c r="A142" s="310" t="s">
        <v>27</v>
      </c>
      <c r="B142" s="312" t="s">
        <v>305</v>
      </c>
      <c r="C142" s="310" t="s">
        <v>306</v>
      </c>
      <c r="D142" s="311">
        <v>0</v>
      </c>
      <c r="E142" s="311">
        <v>0</v>
      </c>
      <c r="F142" s="311">
        <v>0</v>
      </c>
      <c r="G142" s="311">
        <v>0</v>
      </c>
      <c r="H142" s="311">
        <v>0</v>
      </c>
      <c r="I142" s="311">
        <v>0</v>
      </c>
    </row>
    <row r="143" spans="1:9" x14ac:dyDescent="0.25">
      <c r="A143" s="310" t="s">
        <v>27</v>
      </c>
      <c r="B143" s="312" t="s">
        <v>305</v>
      </c>
      <c r="C143" s="310" t="s">
        <v>306</v>
      </c>
      <c r="D143" s="311">
        <v>0</v>
      </c>
      <c r="E143" s="311">
        <v>0</v>
      </c>
      <c r="F143" s="311">
        <v>0</v>
      </c>
      <c r="G143" s="311">
        <v>0</v>
      </c>
      <c r="H143" s="311">
        <v>0</v>
      </c>
      <c r="I143" s="311">
        <v>0</v>
      </c>
    </row>
    <row r="144" spans="1:9" x14ac:dyDescent="0.25">
      <c r="A144" s="310" t="s">
        <v>27</v>
      </c>
      <c r="B144" s="312" t="s">
        <v>305</v>
      </c>
      <c r="C144" s="310" t="s">
        <v>306</v>
      </c>
      <c r="D144" s="311">
        <v>0</v>
      </c>
      <c r="E144" s="311">
        <v>0</v>
      </c>
      <c r="F144" s="311">
        <v>0</v>
      </c>
      <c r="G144" s="311">
        <v>0</v>
      </c>
      <c r="H144" s="311">
        <v>0</v>
      </c>
      <c r="I144" s="311">
        <v>0</v>
      </c>
    </row>
    <row r="145" spans="1:9" x14ac:dyDescent="0.25">
      <c r="A145" s="310" t="s">
        <v>28</v>
      </c>
      <c r="B145" s="312" t="s">
        <v>302</v>
      </c>
      <c r="C145" s="310" t="s">
        <v>303</v>
      </c>
      <c r="D145" s="311">
        <v>0</v>
      </c>
      <c r="E145" s="311">
        <v>16.670000000000002</v>
      </c>
      <c r="F145" s="311">
        <v>30.77</v>
      </c>
      <c r="G145" s="311">
        <v>29.41</v>
      </c>
      <c r="H145" s="311">
        <v>0</v>
      </c>
      <c r="I145" s="311">
        <v>33.33</v>
      </c>
    </row>
    <row r="146" spans="1:9" x14ac:dyDescent="0.25">
      <c r="A146" s="310" t="s">
        <v>28</v>
      </c>
      <c r="B146" s="312" t="s">
        <v>302</v>
      </c>
      <c r="C146" s="310" t="s">
        <v>303</v>
      </c>
      <c r="D146" s="311">
        <v>2.56</v>
      </c>
      <c r="E146" s="311">
        <v>1.02</v>
      </c>
      <c r="F146" s="311">
        <v>46.07</v>
      </c>
      <c r="G146" s="311">
        <v>48.33</v>
      </c>
      <c r="H146" s="311">
        <v>44.44</v>
      </c>
      <c r="I146" s="311">
        <v>60.61</v>
      </c>
    </row>
    <row r="147" spans="1:9" x14ac:dyDescent="0.25">
      <c r="A147" s="310" t="s">
        <v>28</v>
      </c>
      <c r="B147" s="312" t="s">
        <v>304</v>
      </c>
      <c r="C147" s="310" t="s">
        <v>303</v>
      </c>
      <c r="D147" s="311">
        <v>0</v>
      </c>
      <c r="E147" s="311">
        <v>84.62</v>
      </c>
      <c r="F147" s="311">
        <v>88.89</v>
      </c>
      <c r="G147" s="311">
        <v>86.96</v>
      </c>
      <c r="H147" s="311">
        <v>88.24</v>
      </c>
      <c r="I147" s="311">
        <v>85.19</v>
      </c>
    </row>
    <row r="148" spans="1:9" x14ac:dyDescent="0.25">
      <c r="A148" s="310" t="s">
        <v>28</v>
      </c>
      <c r="B148" s="312" t="s">
        <v>305</v>
      </c>
      <c r="C148" s="310" t="s">
        <v>303</v>
      </c>
      <c r="D148" s="311">
        <v>0</v>
      </c>
      <c r="E148" s="311">
        <v>33.33</v>
      </c>
      <c r="F148" s="311">
        <v>0</v>
      </c>
      <c r="G148" s="311">
        <v>0</v>
      </c>
      <c r="H148" s="311">
        <v>33.33</v>
      </c>
      <c r="I148" s="311">
        <v>66.67</v>
      </c>
    </row>
    <row r="149" spans="1:9" x14ac:dyDescent="0.25">
      <c r="A149" s="310" t="s">
        <v>28</v>
      </c>
      <c r="B149" s="312" t="s">
        <v>305</v>
      </c>
      <c r="C149" s="310" t="s">
        <v>303</v>
      </c>
      <c r="D149" s="311">
        <v>0</v>
      </c>
      <c r="E149" s="311">
        <v>0</v>
      </c>
      <c r="F149" s="311">
        <v>0</v>
      </c>
      <c r="G149" s="311">
        <v>33.33</v>
      </c>
      <c r="H149" s="311">
        <v>66.67</v>
      </c>
      <c r="I149" s="311">
        <v>0</v>
      </c>
    </row>
    <row r="150" spans="1:9" x14ac:dyDescent="0.25">
      <c r="A150" s="310" t="s">
        <v>28</v>
      </c>
      <c r="B150" s="312" t="s">
        <v>305</v>
      </c>
      <c r="C150" s="310" t="s">
        <v>303</v>
      </c>
      <c r="D150" s="311">
        <v>0</v>
      </c>
      <c r="E150" s="311">
        <v>0</v>
      </c>
      <c r="F150" s="311">
        <v>0</v>
      </c>
      <c r="G150" s="311">
        <v>0</v>
      </c>
      <c r="H150" s="311">
        <v>33.33</v>
      </c>
      <c r="I150" s="311">
        <v>100</v>
      </c>
    </row>
    <row r="151" spans="1:9" x14ac:dyDescent="0.25">
      <c r="A151" s="310" t="s">
        <v>28</v>
      </c>
      <c r="B151" s="312" t="s">
        <v>305</v>
      </c>
      <c r="C151" s="310" t="s">
        <v>303</v>
      </c>
      <c r="D151" s="311">
        <v>0</v>
      </c>
      <c r="E151" s="311">
        <v>0</v>
      </c>
      <c r="F151" s="311">
        <v>0</v>
      </c>
      <c r="G151" s="311">
        <v>0</v>
      </c>
      <c r="H151" s="311">
        <v>0</v>
      </c>
      <c r="I151" s="311">
        <v>66.67</v>
      </c>
    </row>
    <row r="152" spans="1:9" x14ac:dyDescent="0.25">
      <c r="A152" s="310" t="s">
        <v>28</v>
      </c>
      <c r="B152" s="312" t="s">
        <v>305</v>
      </c>
      <c r="C152" s="310" t="s">
        <v>306</v>
      </c>
      <c r="D152" s="311">
        <v>0</v>
      </c>
      <c r="E152" s="311">
        <v>0</v>
      </c>
      <c r="F152" s="311">
        <v>0</v>
      </c>
      <c r="G152" s="311">
        <v>0</v>
      </c>
      <c r="H152" s="311">
        <v>0</v>
      </c>
      <c r="I152" s="311">
        <v>0</v>
      </c>
    </row>
    <row r="153" spans="1:9" x14ac:dyDescent="0.25">
      <c r="A153" s="310" t="s">
        <v>28</v>
      </c>
      <c r="B153" s="312" t="s">
        <v>305</v>
      </c>
      <c r="C153" s="310" t="s">
        <v>306</v>
      </c>
      <c r="D153" s="311">
        <v>0</v>
      </c>
      <c r="E153" s="311">
        <v>0</v>
      </c>
      <c r="F153" s="311">
        <v>0</v>
      </c>
      <c r="G153" s="311">
        <v>0</v>
      </c>
      <c r="H153" s="311">
        <v>0</v>
      </c>
      <c r="I153" s="311">
        <v>0</v>
      </c>
    </row>
    <row r="154" spans="1:9" x14ac:dyDescent="0.25">
      <c r="A154" s="310" t="s">
        <v>28</v>
      </c>
      <c r="B154" s="312" t="s">
        <v>305</v>
      </c>
      <c r="C154" s="310" t="s">
        <v>306</v>
      </c>
      <c r="D154" s="311">
        <v>0</v>
      </c>
      <c r="E154" s="311">
        <v>0</v>
      </c>
      <c r="F154" s="311">
        <v>0</v>
      </c>
      <c r="G154" s="311">
        <v>0</v>
      </c>
      <c r="H154" s="311">
        <v>0</v>
      </c>
      <c r="I154" s="311">
        <v>0</v>
      </c>
    </row>
    <row r="155" spans="1:9" x14ac:dyDescent="0.25">
      <c r="A155" s="310" t="s">
        <v>37</v>
      </c>
      <c r="B155" s="312" t="s">
        <v>3</v>
      </c>
      <c r="C155" s="310" t="s">
        <v>303</v>
      </c>
      <c r="D155" s="311">
        <v>0</v>
      </c>
      <c r="E155" s="311">
        <v>0</v>
      </c>
      <c r="F155" s="311">
        <v>0</v>
      </c>
      <c r="G155" s="311">
        <v>2.63</v>
      </c>
      <c r="H155" s="311">
        <v>6.12</v>
      </c>
      <c r="I155" s="311">
        <v>66.67</v>
      </c>
    </row>
    <row r="156" spans="1:9" x14ac:dyDescent="0.25">
      <c r="A156" s="310" t="s">
        <v>37</v>
      </c>
      <c r="B156" s="312" t="s">
        <v>305</v>
      </c>
      <c r="C156" s="310" t="s">
        <v>303</v>
      </c>
      <c r="D156" s="311">
        <v>0</v>
      </c>
      <c r="E156" s="311">
        <v>0</v>
      </c>
      <c r="F156" s="311">
        <v>0</v>
      </c>
      <c r="G156" s="311">
        <v>100</v>
      </c>
      <c r="H156" s="311">
        <v>0</v>
      </c>
      <c r="I156" s="311">
        <v>0</v>
      </c>
    </row>
    <row r="157" spans="1:9" x14ac:dyDescent="0.25">
      <c r="A157" s="310" t="s">
        <v>37</v>
      </c>
      <c r="B157" s="312" t="s">
        <v>305</v>
      </c>
      <c r="C157" s="310" t="s">
        <v>306</v>
      </c>
      <c r="D157" s="311">
        <v>0</v>
      </c>
      <c r="E157" s="311">
        <v>0</v>
      </c>
      <c r="F157" s="311">
        <v>0</v>
      </c>
      <c r="G157" s="311">
        <v>50</v>
      </c>
      <c r="H157" s="311">
        <v>0</v>
      </c>
      <c r="I157" s="311">
        <v>0</v>
      </c>
    </row>
    <row r="158" spans="1:9" x14ac:dyDescent="0.25">
      <c r="A158" s="310" t="s">
        <v>24</v>
      </c>
      <c r="B158" s="312" t="s">
        <v>302</v>
      </c>
      <c r="C158" s="310" t="s">
        <v>303</v>
      </c>
      <c r="D158" s="311">
        <v>0</v>
      </c>
      <c r="E158" s="311">
        <v>0</v>
      </c>
      <c r="F158" s="311">
        <v>62.86</v>
      </c>
      <c r="G158" s="311">
        <v>79.41</v>
      </c>
      <c r="H158" s="311">
        <v>85</v>
      </c>
      <c r="I158" s="311">
        <v>88.89</v>
      </c>
    </row>
    <row r="159" spans="1:9" x14ac:dyDescent="0.25">
      <c r="A159" s="310" t="s">
        <v>24</v>
      </c>
      <c r="B159" s="312" t="s">
        <v>302</v>
      </c>
      <c r="C159" s="310" t="s">
        <v>306</v>
      </c>
      <c r="D159" s="311">
        <v>0</v>
      </c>
      <c r="E159" s="311">
        <v>0</v>
      </c>
      <c r="F159" s="311">
        <v>36.36</v>
      </c>
      <c r="G159" s="311">
        <v>37.5</v>
      </c>
      <c r="H159" s="311">
        <v>42.86</v>
      </c>
      <c r="I159" s="311">
        <v>43.24</v>
      </c>
    </row>
    <row r="160" spans="1:9" x14ac:dyDescent="0.25">
      <c r="A160" s="310" t="s">
        <v>24</v>
      </c>
      <c r="B160" s="312" t="s">
        <v>304</v>
      </c>
      <c r="C160" s="310" t="s">
        <v>303</v>
      </c>
      <c r="D160" s="311">
        <v>0</v>
      </c>
      <c r="E160" s="311">
        <v>80</v>
      </c>
      <c r="F160" s="311">
        <v>90</v>
      </c>
      <c r="G160" s="311">
        <v>86.96</v>
      </c>
      <c r="H160" s="311">
        <v>96</v>
      </c>
      <c r="I160" s="311">
        <v>100</v>
      </c>
    </row>
    <row r="161" spans="1:9" x14ac:dyDescent="0.25">
      <c r="A161" s="310" t="s">
        <v>24</v>
      </c>
      <c r="B161" s="312" t="s">
        <v>304</v>
      </c>
      <c r="C161" s="310" t="s">
        <v>306</v>
      </c>
      <c r="D161" s="311">
        <v>0</v>
      </c>
      <c r="E161" s="311">
        <v>100</v>
      </c>
      <c r="F161" s="311">
        <v>66.67</v>
      </c>
      <c r="G161" s="311">
        <v>71.430000000000007</v>
      </c>
      <c r="H161" s="311">
        <v>100</v>
      </c>
      <c r="I161" s="311">
        <v>100</v>
      </c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Normal="100" zoomScaleSheetLayoutView="100" workbookViewId="0">
      <selection sqref="A1:K25"/>
    </sheetView>
  </sheetViews>
  <sheetFormatPr defaultRowHeight="15.75" x14ac:dyDescent="0.2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5" customFormat="1" ht="37.5" customHeight="1" x14ac:dyDescent="0.25">
      <c r="A1" s="455" t="s">
        <v>262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</row>
    <row r="2" spans="1:11" s="5" customFormat="1" ht="16.5" thickBot="1" x14ac:dyDescent="0.3">
      <c r="A2" s="57" t="s">
        <v>263</v>
      </c>
      <c r="B2" s="57"/>
    </row>
    <row r="3" spans="1:11" s="5" customFormat="1" ht="15.75" customHeight="1" x14ac:dyDescent="0.25">
      <c r="A3" s="463" t="s">
        <v>52</v>
      </c>
      <c r="B3" s="452" t="s">
        <v>74</v>
      </c>
      <c r="C3" s="401" t="s">
        <v>221</v>
      </c>
      <c r="D3" s="401" t="s">
        <v>75</v>
      </c>
      <c r="E3" s="421"/>
      <c r="F3" s="462"/>
      <c r="G3" s="452" t="s">
        <v>76</v>
      </c>
      <c r="H3" s="401" t="s">
        <v>221</v>
      </c>
      <c r="I3" s="401" t="s">
        <v>77</v>
      </c>
      <c r="J3" s="421"/>
      <c r="K3" s="462"/>
    </row>
    <row r="4" spans="1:11" s="5" customFormat="1" ht="32.25" thickBot="1" x14ac:dyDescent="0.3">
      <c r="A4" s="464"/>
      <c r="B4" s="425"/>
      <c r="C4" s="426"/>
      <c r="D4" s="361" t="s">
        <v>15</v>
      </c>
      <c r="E4" s="361" t="s">
        <v>16</v>
      </c>
      <c r="F4" s="108" t="s">
        <v>17</v>
      </c>
      <c r="G4" s="425"/>
      <c r="H4" s="426"/>
      <c r="I4" s="361" t="s">
        <v>15</v>
      </c>
      <c r="J4" s="361" t="s">
        <v>16</v>
      </c>
      <c r="K4" s="108" t="s">
        <v>17</v>
      </c>
    </row>
    <row r="5" spans="1:11" s="5" customFormat="1" x14ac:dyDescent="0.25">
      <c r="A5" s="203" t="s">
        <v>1384</v>
      </c>
      <c r="B5" s="192">
        <v>120</v>
      </c>
      <c r="C5" s="107">
        <v>82</v>
      </c>
      <c r="D5" s="107">
        <v>212.36</v>
      </c>
      <c r="E5" s="107">
        <v>0</v>
      </c>
      <c r="F5" s="193">
        <v>45.17</v>
      </c>
      <c r="G5" s="192">
        <v>111</v>
      </c>
      <c r="H5" s="107">
        <v>64</v>
      </c>
      <c r="I5" s="107">
        <v>355.23</v>
      </c>
      <c r="J5" s="107">
        <v>0</v>
      </c>
      <c r="K5" s="193">
        <v>65.900000000000006</v>
      </c>
    </row>
    <row r="6" spans="1:11" s="5" customFormat="1" x14ac:dyDescent="0.25">
      <c r="A6" s="201" t="s">
        <v>1385</v>
      </c>
      <c r="B6" s="199">
        <v>65</v>
      </c>
      <c r="C6" s="198">
        <v>51</v>
      </c>
      <c r="D6" s="198">
        <v>270.45999999999998</v>
      </c>
      <c r="E6" s="198">
        <v>10.1</v>
      </c>
      <c r="F6" s="200">
        <v>1.3</v>
      </c>
      <c r="G6" s="199">
        <v>18</v>
      </c>
      <c r="H6" s="198">
        <v>13</v>
      </c>
      <c r="I6" s="198">
        <v>78.13</v>
      </c>
      <c r="J6" s="198">
        <v>0</v>
      </c>
      <c r="K6" s="200">
        <v>12.76</v>
      </c>
    </row>
    <row r="7" spans="1:11" s="5" customFormat="1" x14ac:dyDescent="0.25">
      <c r="A7" s="201" t="s">
        <v>1386</v>
      </c>
      <c r="B7" s="199">
        <v>109</v>
      </c>
      <c r="C7" s="198">
        <v>64</v>
      </c>
      <c r="D7" s="198">
        <v>160.93</v>
      </c>
      <c r="E7" s="198">
        <v>7</v>
      </c>
      <c r="F7" s="200">
        <v>62.8</v>
      </c>
      <c r="G7" s="199">
        <v>12</v>
      </c>
      <c r="H7" s="198">
        <v>6</v>
      </c>
      <c r="I7" s="198">
        <v>73.7</v>
      </c>
      <c r="J7" s="198">
        <v>0</v>
      </c>
      <c r="K7" s="200">
        <v>15.3</v>
      </c>
    </row>
    <row r="8" spans="1:11" x14ac:dyDescent="0.25">
      <c r="A8" s="202" t="s">
        <v>1387</v>
      </c>
      <c r="B8" s="194">
        <v>28</v>
      </c>
      <c r="C8" s="3">
        <v>12</v>
      </c>
      <c r="D8" s="3">
        <v>107.6</v>
      </c>
      <c r="E8" s="3">
        <v>0</v>
      </c>
      <c r="F8" s="195">
        <v>1.83</v>
      </c>
      <c r="G8" s="194">
        <v>8</v>
      </c>
      <c r="H8" s="3">
        <v>5</v>
      </c>
      <c r="I8" s="3">
        <v>49.86</v>
      </c>
      <c r="J8" s="3">
        <v>0</v>
      </c>
      <c r="K8" s="195">
        <v>0</v>
      </c>
    </row>
    <row r="9" spans="1:11" x14ac:dyDescent="0.25">
      <c r="A9" s="202" t="s">
        <v>1389</v>
      </c>
      <c r="B9" s="194">
        <v>21</v>
      </c>
      <c r="C9" s="3">
        <v>16</v>
      </c>
      <c r="D9" s="3">
        <v>95.9</v>
      </c>
      <c r="E9" s="3">
        <v>0</v>
      </c>
      <c r="F9" s="195">
        <v>0</v>
      </c>
      <c r="G9" s="194">
        <v>4</v>
      </c>
      <c r="H9" s="3">
        <v>3</v>
      </c>
      <c r="I9" s="3">
        <v>16.63</v>
      </c>
      <c r="J9" s="3">
        <v>0</v>
      </c>
      <c r="K9" s="195">
        <v>0</v>
      </c>
    </row>
    <row r="10" spans="1:11" ht="16.5" thickBot="1" x14ac:dyDescent="0.3">
      <c r="A10" s="204" t="s">
        <v>453</v>
      </c>
      <c r="B10" s="211">
        <v>3</v>
      </c>
      <c r="C10" s="205">
        <v>0</v>
      </c>
      <c r="D10" s="205">
        <v>12.1</v>
      </c>
      <c r="E10" s="205">
        <v>0</v>
      </c>
      <c r="F10" s="206">
        <v>0</v>
      </c>
      <c r="G10" s="211">
        <v>2</v>
      </c>
      <c r="H10" s="205">
        <v>1</v>
      </c>
      <c r="I10" s="205">
        <v>9.1999999999999993</v>
      </c>
      <c r="J10" s="205">
        <v>0</v>
      </c>
      <c r="K10" s="206">
        <v>0</v>
      </c>
    </row>
    <row r="11" spans="1:11" ht="16.5" thickBot="1" x14ac:dyDescent="0.3">
      <c r="A11" s="207" t="s">
        <v>56</v>
      </c>
      <c r="B11" s="212">
        <f>SUM(B5:B10)</f>
        <v>346</v>
      </c>
      <c r="C11" s="209">
        <f>SUM(C5:C10)</f>
        <v>225</v>
      </c>
      <c r="D11" s="209">
        <f t="shared" ref="D11:K11" si="0">SUM(D5:D10)</f>
        <v>859.35</v>
      </c>
      <c r="E11" s="209">
        <f t="shared" si="0"/>
        <v>17.100000000000001</v>
      </c>
      <c r="F11" s="210">
        <f t="shared" si="0"/>
        <v>111.1</v>
      </c>
      <c r="G11" s="212">
        <f t="shared" si="0"/>
        <v>155</v>
      </c>
      <c r="H11" s="209">
        <f t="shared" si="0"/>
        <v>92</v>
      </c>
      <c r="I11" s="209">
        <f t="shared" si="0"/>
        <v>582.75</v>
      </c>
      <c r="J11" s="209">
        <f t="shared" si="0"/>
        <v>0</v>
      </c>
      <c r="K11" s="210">
        <f t="shared" si="0"/>
        <v>93.960000000000008</v>
      </c>
    </row>
    <row r="13" spans="1:11" ht="16.5" thickBot="1" x14ac:dyDescent="0.3">
      <c r="A13" s="57" t="s">
        <v>229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5.75" customHeight="1" x14ac:dyDescent="0.25">
      <c r="A14" s="456" t="s">
        <v>52</v>
      </c>
      <c r="B14" s="453" t="s">
        <v>74</v>
      </c>
      <c r="C14" s="443" t="s">
        <v>221</v>
      </c>
      <c r="D14" s="459" t="s">
        <v>75</v>
      </c>
      <c r="E14" s="460"/>
      <c r="F14" s="461"/>
      <c r="G14" s="453" t="s">
        <v>76</v>
      </c>
      <c r="H14" s="443" t="s">
        <v>221</v>
      </c>
      <c r="I14" s="459" t="s">
        <v>77</v>
      </c>
      <c r="J14" s="460"/>
      <c r="K14" s="461"/>
    </row>
    <row r="15" spans="1:11" ht="32.25" thickBot="1" x14ac:dyDescent="0.3">
      <c r="A15" s="457"/>
      <c r="B15" s="454"/>
      <c r="C15" s="458"/>
      <c r="D15" s="361" t="s">
        <v>15</v>
      </c>
      <c r="E15" s="361" t="s">
        <v>16</v>
      </c>
      <c r="F15" s="108" t="s">
        <v>17</v>
      </c>
      <c r="G15" s="454"/>
      <c r="H15" s="458"/>
      <c r="I15" s="361" t="s">
        <v>15</v>
      </c>
      <c r="J15" s="361" t="s">
        <v>16</v>
      </c>
      <c r="K15" s="108" t="s">
        <v>17</v>
      </c>
    </row>
    <row r="16" spans="1:11" x14ac:dyDescent="0.25">
      <c r="A16" s="203" t="s">
        <v>1384</v>
      </c>
      <c r="B16" s="192">
        <v>80</v>
      </c>
      <c r="C16" s="107">
        <v>54</v>
      </c>
      <c r="D16" s="107">
        <v>267.39999999999998</v>
      </c>
      <c r="E16" s="107">
        <v>0</v>
      </c>
      <c r="F16" s="193">
        <v>28.33</v>
      </c>
      <c r="G16" s="192">
        <v>66</v>
      </c>
      <c r="H16" s="107">
        <v>36</v>
      </c>
      <c r="I16" s="107">
        <v>368.2</v>
      </c>
      <c r="J16" s="107">
        <v>0</v>
      </c>
      <c r="K16" s="193">
        <v>40.5</v>
      </c>
    </row>
    <row r="17" spans="1:11" x14ac:dyDescent="0.25">
      <c r="A17" s="201" t="s">
        <v>1385</v>
      </c>
      <c r="B17" s="199">
        <v>53</v>
      </c>
      <c r="C17" s="198">
        <v>36</v>
      </c>
      <c r="D17" s="198">
        <v>203</v>
      </c>
      <c r="E17" s="198">
        <v>0</v>
      </c>
      <c r="F17" s="200">
        <v>0</v>
      </c>
      <c r="G17" s="199">
        <v>20</v>
      </c>
      <c r="H17" s="198">
        <v>13</v>
      </c>
      <c r="I17" s="198">
        <v>93.4</v>
      </c>
      <c r="J17" s="198">
        <v>0</v>
      </c>
      <c r="K17" s="200">
        <v>3.4</v>
      </c>
    </row>
    <row r="18" spans="1:11" x14ac:dyDescent="0.25">
      <c r="A18" s="201" t="s">
        <v>1386</v>
      </c>
      <c r="B18" s="364">
        <v>100</v>
      </c>
      <c r="C18" s="365">
        <v>54</v>
      </c>
      <c r="D18" s="365">
        <v>130.47</v>
      </c>
      <c r="E18" s="365">
        <v>34.57</v>
      </c>
      <c r="F18" s="366">
        <v>44.3</v>
      </c>
      <c r="G18" s="364">
        <v>25</v>
      </c>
      <c r="H18" s="365">
        <v>10</v>
      </c>
      <c r="I18" s="365">
        <v>118.2</v>
      </c>
      <c r="J18" s="365">
        <v>21</v>
      </c>
      <c r="K18" s="200">
        <v>5.3</v>
      </c>
    </row>
    <row r="19" spans="1:11" x14ac:dyDescent="0.25">
      <c r="A19" s="202" t="s">
        <v>1387</v>
      </c>
      <c r="B19" s="194">
        <v>49</v>
      </c>
      <c r="C19" s="3">
        <v>25</v>
      </c>
      <c r="D19" s="3">
        <v>152.83000000000001</v>
      </c>
      <c r="E19" s="3">
        <v>0</v>
      </c>
      <c r="F19" s="195">
        <v>7.73</v>
      </c>
      <c r="G19" s="194">
        <v>7</v>
      </c>
      <c r="H19" s="3">
        <v>1</v>
      </c>
      <c r="I19" s="3">
        <v>39.799999999999997</v>
      </c>
      <c r="J19" s="3">
        <v>0</v>
      </c>
      <c r="K19" s="195">
        <v>0</v>
      </c>
    </row>
    <row r="20" spans="1:11" x14ac:dyDescent="0.25">
      <c r="A20" s="202" t="s">
        <v>1389</v>
      </c>
      <c r="B20" s="194">
        <v>16</v>
      </c>
      <c r="C20" s="3">
        <v>9</v>
      </c>
      <c r="D20" s="3">
        <v>66.430000000000007</v>
      </c>
      <c r="E20" s="3">
        <v>0</v>
      </c>
      <c r="F20" s="195">
        <v>0.43</v>
      </c>
      <c r="G20" s="194">
        <v>15</v>
      </c>
      <c r="H20" s="3">
        <v>10</v>
      </c>
      <c r="I20" s="3">
        <v>75.7</v>
      </c>
      <c r="J20" s="3">
        <v>0</v>
      </c>
      <c r="K20" s="195">
        <v>0</v>
      </c>
    </row>
    <row r="21" spans="1:11" ht="16.5" thickBot="1" x14ac:dyDescent="0.3">
      <c r="A21" s="204"/>
      <c r="B21" s="211"/>
      <c r="C21" s="205"/>
      <c r="D21" s="205"/>
      <c r="E21" s="205"/>
      <c r="F21" s="206"/>
      <c r="G21" s="211"/>
      <c r="H21" s="205"/>
      <c r="I21" s="205"/>
      <c r="J21" s="205"/>
      <c r="K21" s="206"/>
    </row>
    <row r="22" spans="1:11" ht="16.5" thickBot="1" x14ac:dyDescent="0.3">
      <c r="A22" s="217" t="s">
        <v>56</v>
      </c>
      <c r="B22" s="212">
        <f>SUM(B16:B21)</f>
        <v>298</v>
      </c>
      <c r="C22" s="209">
        <f>SUM(C16:C21)</f>
        <v>178</v>
      </c>
      <c r="D22" s="209">
        <f t="shared" ref="D22:K22" si="1">SUM(D16:D21)</f>
        <v>820.13000000000011</v>
      </c>
      <c r="E22" s="209">
        <f t="shared" si="1"/>
        <v>34.57</v>
      </c>
      <c r="F22" s="210">
        <f t="shared" si="1"/>
        <v>80.790000000000006</v>
      </c>
      <c r="G22" s="212">
        <f t="shared" si="1"/>
        <v>133</v>
      </c>
      <c r="H22" s="209">
        <f t="shared" si="1"/>
        <v>70</v>
      </c>
      <c r="I22" s="209">
        <f t="shared" si="1"/>
        <v>695.30000000000007</v>
      </c>
      <c r="J22" s="209">
        <f t="shared" si="1"/>
        <v>21</v>
      </c>
      <c r="K22" s="210">
        <f t="shared" si="1"/>
        <v>49.199999999999996</v>
      </c>
    </row>
    <row r="23" spans="1:11" ht="16.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218" t="s">
        <v>183</v>
      </c>
      <c r="B24" s="220">
        <f>+B11-B22</f>
        <v>48</v>
      </c>
      <c r="C24" s="213">
        <f>+C11-C22</f>
        <v>47</v>
      </c>
      <c r="D24" s="213">
        <f t="shared" ref="D24:K24" si="2">+D11-D22</f>
        <v>39.219999999999914</v>
      </c>
      <c r="E24" s="213">
        <f t="shared" si="2"/>
        <v>-17.47</v>
      </c>
      <c r="F24" s="214">
        <f t="shared" si="2"/>
        <v>30.309999999999988</v>
      </c>
      <c r="G24" s="220">
        <f t="shared" si="2"/>
        <v>22</v>
      </c>
      <c r="H24" s="213">
        <f t="shared" si="2"/>
        <v>22</v>
      </c>
      <c r="I24" s="213">
        <f t="shared" si="2"/>
        <v>-112.55000000000007</v>
      </c>
      <c r="J24" s="213">
        <f t="shared" si="2"/>
        <v>-21</v>
      </c>
      <c r="K24" s="214">
        <f t="shared" si="2"/>
        <v>44.760000000000012</v>
      </c>
    </row>
    <row r="25" spans="1:11" ht="16.5" thickBot="1" x14ac:dyDescent="0.3">
      <c r="A25" s="219" t="s">
        <v>167</v>
      </c>
      <c r="B25" s="221">
        <f>+IFERROR(B24/B22,0)*100</f>
        <v>16.107382550335569</v>
      </c>
      <c r="C25" s="215">
        <f>+IFERROR(C24/C22,0)*100</f>
        <v>26.40449438202247</v>
      </c>
      <c r="D25" s="215">
        <f t="shared" ref="D25:K25" si="3">+IFERROR(D24/D22,0)*100</f>
        <v>4.7821686805750199</v>
      </c>
      <c r="E25" s="215">
        <f t="shared" si="3"/>
        <v>-50.535146080416538</v>
      </c>
      <c r="F25" s="216">
        <f t="shared" si="3"/>
        <v>37.517019433098135</v>
      </c>
      <c r="G25" s="221">
        <f t="shared" si="3"/>
        <v>16.541353383458645</v>
      </c>
      <c r="H25" s="215">
        <f t="shared" si="3"/>
        <v>31.428571428571427</v>
      </c>
      <c r="I25" s="215">
        <f t="shared" si="3"/>
        <v>-16.187257299007634</v>
      </c>
      <c r="J25" s="215">
        <f t="shared" si="3"/>
        <v>-100</v>
      </c>
      <c r="K25" s="216">
        <f t="shared" si="3"/>
        <v>90.975609756097597</v>
      </c>
    </row>
    <row r="26" spans="1:11" x14ac:dyDescent="0.25">
      <c r="J26" s="18"/>
      <c r="K26" s="18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Normal="100" zoomScaleSheetLayoutView="100" workbookViewId="0">
      <selection activeCell="C19" sqref="C19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455" t="s">
        <v>264</v>
      </c>
      <c r="B1" s="455"/>
      <c r="C1" s="455"/>
      <c r="D1" s="455"/>
      <c r="E1" s="455"/>
      <c r="F1" s="455"/>
      <c r="G1" s="5"/>
      <c r="H1" s="5"/>
      <c r="I1" s="13"/>
      <c r="J1" s="13"/>
    </row>
    <row r="2" spans="1:10" ht="48" thickBot="1" x14ac:dyDescent="0.3">
      <c r="A2" s="110" t="s">
        <v>47</v>
      </c>
      <c r="B2" s="102" t="s">
        <v>79</v>
      </c>
      <c r="C2" s="102" t="s">
        <v>80</v>
      </c>
      <c r="D2" s="102" t="s">
        <v>81</v>
      </c>
      <c r="E2" s="102" t="s">
        <v>82</v>
      </c>
      <c r="F2" s="103" t="s">
        <v>121</v>
      </c>
      <c r="G2" s="22"/>
      <c r="H2" s="22"/>
    </row>
    <row r="3" spans="1:10" x14ac:dyDescent="0.25">
      <c r="A3" s="84">
        <v>1</v>
      </c>
      <c r="B3" s="333" t="s">
        <v>507</v>
      </c>
      <c r="C3" s="333" t="s">
        <v>508</v>
      </c>
      <c r="D3" s="334">
        <v>42991</v>
      </c>
      <c r="E3" s="335">
        <v>43175</v>
      </c>
      <c r="F3" s="336" t="s">
        <v>509</v>
      </c>
      <c r="G3" s="17"/>
      <c r="H3" s="17"/>
    </row>
    <row r="4" spans="1:10" ht="31.5" x14ac:dyDescent="0.25">
      <c r="A4" s="84">
        <v>2</v>
      </c>
      <c r="B4" s="337" t="s">
        <v>510</v>
      </c>
      <c r="C4" s="337" t="s">
        <v>511</v>
      </c>
      <c r="D4" s="334">
        <v>43049</v>
      </c>
      <c r="E4" s="335">
        <v>43175</v>
      </c>
      <c r="F4" s="337" t="s">
        <v>509</v>
      </c>
      <c r="G4" s="17"/>
      <c r="H4" s="17"/>
    </row>
    <row r="5" spans="1:10" x14ac:dyDescent="0.25">
      <c r="A5" s="84">
        <v>3</v>
      </c>
      <c r="B5" s="338" t="s">
        <v>512</v>
      </c>
      <c r="C5" s="3" t="s">
        <v>513</v>
      </c>
      <c r="D5" s="334">
        <v>43003</v>
      </c>
      <c r="E5" s="335">
        <v>43252</v>
      </c>
      <c r="F5" s="15" t="s">
        <v>509</v>
      </c>
      <c r="G5" s="17"/>
      <c r="H5" s="17"/>
    </row>
    <row r="6" spans="1:10" x14ac:dyDescent="0.25">
      <c r="A6" s="84">
        <v>4</v>
      </c>
      <c r="B6" s="84" t="s">
        <v>514</v>
      </c>
      <c r="C6" s="84" t="s">
        <v>515</v>
      </c>
      <c r="D6" s="334">
        <v>43003</v>
      </c>
      <c r="E6" s="335">
        <v>43420</v>
      </c>
      <c r="F6" s="351" t="s">
        <v>534</v>
      </c>
      <c r="G6" s="17"/>
      <c r="H6" s="17"/>
    </row>
    <row r="7" spans="1:10" x14ac:dyDescent="0.25">
      <c r="A7" s="84">
        <v>5</v>
      </c>
      <c r="B7" s="84" t="s">
        <v>516</v>
      </c>
      <c r="C7" s="84" t="s">
        <v>517</v>
      </c>
      <c r="D7" s="334">
        <v>43372</v>
      </c>
      <c r="E7" s="335">
        <v>43420</v>
      </c>
      <c r="F7" s="109" t="s">
        <v>509</v>
      </c>
      <c r="G7" s="17"/>
      <c r="H7" s="17"/>
    </row>
    <row r="8" spans="1:10" x14ac:dyDescent="0.25">
      <c r="A8" s="84">
        <v>6</v>
      </c>
      <c r="B8" s="84" t="s">
        <v>518</v>
      </c>
      <c r="C8" s="84" t="s">
        <v>519</v>
      </c>
      <c r="D8" s="339">
        <v>43223</v>
      </c>
      <c r="E8" s="335">
        <v>43420</v>
      </c>
      <c r="F8" s="109" t="s">
        <v>509</v>
      </c>
      <c r="G8" s="17"/>
      <c r="H8" s="17"/>
    </row>
    <row r="9" spans="1:10" ht="31.5" x14ac:dyDescent="0.25">
      <c r="A9" s="84">
        <v>7</v>
      </c>
      <c r="B9" s="3" t="s">
        <v>520</v>
      </c>
      <c r="C9" s="198" t="s">
        <v>521</v>
      </c>
      <c r="D9" s="334">
        <v>43116</v>
      </c>
      <c r="E9" s="335">
        <v>43420</v>
      </c>
      <c r="F9" s="109" t="s">
        <v>509</v>
      </c>
      <c r="G9" s="17"/>
      <c r="H9" s="17"/>
    </row>
    <row r="10" spans="1:10" x14ac:dyDescent="0.25">
      <c r="A10" s="3"/>
      <c r="B10" s="3"/>
      <c r="C10" s="3"/>
      <c r="D10" s="3"/>
      <c r="E10" s="3"/>
      <c r="F10" s="15"/>
      <c r="G10" s="17"/>
      <c r="H10" s="17"/>
    </row>
    <row r="11" spans="1:10" x14ac:dyDescent="0.25">
      <c r="A11" s="3"/>
      <c r="B11" s="3"/>
      <c r="C11" s="3"/>
      <c r="D11" s="3"/>
      <c r="E11" s="3"/>
      <c r="F11" s="15"/>
      <c r="G11" s="17"/>
      <c r="H11" s="17"/>
    </row>
    <row r="12" spans="1:10" ht="12.75" customHeight="1" thickBot="1" x14ac:dyDescent="0.3">
      <c r="A12" s="8"/>
      <c r="B12" s="8"/>
      <c r="C12" s="8"/>
      <c r="D12" s="8"/>
      <c r="E12" s="8"/>
      <c r="F12" s="17"/>
      <c r="G12" s="17"/>
      <c r="H12" s="17"/>
    </row>
    <row r="13" spans="1:10" ht="64.5" customHeight="1" thickBot="1" x14ac:dyDescent="0.3">
      <c r="B13" s="111" t="s">
        <v>83</v>
      </c>
      <c r="C13" s="87"/>
      <c r="D13" s="103" t="s">
        <v>84</v>
      </c>
      <c r="E13" s="8"/>
      <c r="F13" s="17"/>
      <c r="G13" s="17"/>
      <c r="H13" s="17"/>
    </row>
    <row r="14" spans="1:10" x14ac:dyDescent="0.25">
      <c r="B14" s="27" t="s">
        <v>265</v>
      </c>
      <c r="C14" s="28">
        <v>4</v>
      </c>
      <c r="D14" s="84">
        <v>1</v>
      </c>
      <c r="E14" s="8"/>
      <c r="F14" s="8"/>
      <c r="G14" s="8"/>
      <c r="H14" s="8"/>
    </row>
    <row r="15" spans="1:10" x14ac:dyDescent="0.25">
      <c r="B15" s="27" t="s">
        <v>266</v>
      </c>
      <c r="C15" s="29">
        <v>2</v>
      </c>
      <c r="D15" s="3">
        <v>1</v>
      </c>
      <c r="E15" s="8"/>
      <c r="F15" s="8"/>
      <c r="G15" s="8"/>
      <c r="H15" s="8"/>
    </row>
    <row r="16" spans="1:10" x14ac:dyDescent="0.25">
      <c r="B16" s="27" t="s">
        <v>267</v>
      </c>
      <c r="C16" s="29">
        <v>7</v>
      </c>
      <c r="D16" s="3">
        <v>1</v>
      </c>
      <c r="E16" s="8"/>
      <c r="F16" s="8"/>
      <c r="G16" s="8"/>
      <c r="H16" s="8"/>
    </row>
    <row r="17" spans="2:8" x14ac:dyDescent="0.25">
      <c r="B17" s="16" t="s">
        <v>170</v>
      </c>
      <c r="C17" s="29"/>
      <c r="D17" s="3"/>
      <c r="E17" s="8"/>
      <c r="F17" s="8"/>
      <c r="G17" s="8"/>
      <c r="H17" s="8"/>
    </row>
    <row r="18" spans="2:8" x14ac:dyDescent="0.25">
      <c r="B18" s="3" t="s">
        <v>18</v>
      </c>
      <c r="C18" s="29">
        <v>0</v>
      </c>
      <c r="D18" s="3"/>
      <c r="E18" s="8"/>
      <c r="F18" s="8"/>
      <c r="G18" s="8"/>
      <c r="H18" s="8"/>
    </row>
    <row r="19" spans="2:8" x14ac:dyDescent="0.25">
      <c r="B19" s="3" t="s">
        <v>19</v>
      </c>
      <c r="C19" s="29">
        <v>0</v>
      </c>
      <c r="D19" s="3"/>
      <c r="E19" s="8"/>
      <c r="F19" s="8"/>
    </row>
    <row r="20" spans="2:8" x14ac:dyDescent="0.25">
      <c r="B20" s="3" t="s">
        <v>130</v>
      </c>
      <c r="C20" s="29">
        <v>0</v>
      </c>
      <c r="D20" s="3"/>
      <c r="E20" s="8"/>
      <c r="F20" s="8"/>
    </row>
    <row r="21" spans="2:8" ht="9.75" customHeight="1" thickBot="1" x14ac:dyDescent="0.3">
      <c r="B21" s="8"/>
      <c r="C21" s="8"/>
      <c r="D21" s="8"/>
      <c r="E21" s="8"/>
      <c r="F21" s="8"/>
    </row>
    <row r="22" spans="2:8" ht="31.5" customHeight="1" thickBot="1" x14ac:dyDescent="0.3">
      <c r="B22" s="112" t="s">
        <v>168</v>
      </c>
      <c r="C22" s="113" t="s">
        <v>169</v>
      </c>
      <c r="E22" s="8"/>
      <c r="F22" s="8"/>
    </row>
    <row r="23" spans="2:8" ht="32.25" customHeight="1" x14ac:dyDescent="0.25">
      <c r="B23" s="60">
        <v>7</v>
      </c>
      <c r="C23" s="27">
        <v>50.8</v>
      </c>
      <c r="D23" s="40"/>
      <c r="E23" s="8"/>
      <c r="F23" s="8"/>
    </row>
    <row r="24" spans="2:8" x14ac:dyDescent="0.25">
      <c r="D24" s="1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Normal="100" zoomScaleSheetLayoutView="100" workbookViewId="0">
      <selection activeCell="C16" sqref="C16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465" t="s">
        <v>268</v>
      </c>
      <c r="B1" s="465"/>
      <c r="C1" s="465"/>
      <c r="D1" s="465"/>
      <c r="E1" s="465"/>
      <c r="F1" s="465"/>
      <c r="G1" s="30"/>
    </row>
    <row r="2" spans="1:7" ht="32.25" thickBot="1" x14ac:dyDescent="0.3">
      <c r="A2" s="114" t="s">
        <v>47</v>
      </c>
      <c r="B2" s="88" t="s">
        <v>79</v>
      </c>
      <c r="C2" s="88" t="s">
        <v>80</v>
      </c>
      <c r="D2" s="88" t="s">
        <v>81</v>
      </c>
      <c r="E2" s="88" t="s">
        <v>185</v>
      </c>
      <c r="F2" s="89" t="s">
        <v>121</v>
      </c>
      <c r="G2" s="11"/>
    </row>
    <row r="3" spans="1:7" x14ac:dyDescent="0.25">
      <c r="A3" s="80">
        <v>1</v>
      </c>
      <c r="B3" s="80" t="s">
        <v>522</v>
      </c>
      <c r="C3" s="80" t="s">
        <v>523</v>
      </c>
      <c r="D3" s="335">
        <v>43061</v>
      </c>
      <c r="E3" s="335">
        <v>43160</v>
      </c>
      <c r="F3" s="340" t="s">
        <v>509</v>
      </c>
      <c r="G3" s="17"/>
    </row>
    <row r="4" spans="1:7" x14ac:dyDescent="0.25">
      <c r="A4" s="52">
        <v>2</v>
      </c>
      <c r="B4" s="52" t="s">
        <v>524</v>
      </c>
      <c r="C4" s="52" t="s">
        <v>525</v>
      </c>
      <c r="D4" s="335">
        <v>43025</v>
      </c>
      <c r="E4" s="335">
        <v>43179</v>
      </c>
      <c r="F4" s="340" t="s">
        <v>509</v>
      </c>
      <c r="G4" s="17"/>
    </row>
    <row r="5" spans="1:7" x14ac:dyDescent="0.25">
      <c r="A5" s="80">
        <v>3</v>
      </c>
      <c r="B5" s="52" t="s">
        <v>526</v>
      </c>
      <c r="C5" s="52" t="s">
        <v>527</v>
      </c>
      <c r="D5" s="335">
        <v>43034</v>
      </c>
      <c r="E5" s="335">
        <v>43208</v>
      </c>
      <c r="F5" s="340" t="s">
        <v>509</v>
      </c>
      <c r="G5" s="17"/>
    </row>
    <row r="6" spans="1:7" x14ac:dyDescent="0.25">
      <c r="A6" s="52">
        <v>4</v>
      </c>
      <c r="B6" s="52" t="s">
        <v>528</v>
      </c>
      <c r="C6" s="52" t="s">
        <v>508</v>
      </c>
      <c r="D6" s="335">
        <v>42982</v>
      </c>
      <c r="E6" s="335">
        <v>43208</v>
      </c>
      <c r="F6" s="340" t="s">
        <v>509</v>
      </c>
      <c r="G6" s="17"/>
    </row>
    <row r="7" spans="1:7" x14ac:dyDescent="0.25">
      <c r="A7" s="80">
        <v>5</v>
      </c>
      <c r="B7" s="52" t="s">
        <v>529</v>
      </c>
      <c r="C7" s="52" t="s">
        <v>530</v>
      </c>
      <c r="D7" s="335">
        <v>43045</v>
      </c>
      <c r="E7" s="335">
        <v>43256</v>
      </c>
      <c r="F7" s="340" t="s">
        <v>509</v>
      </c>
      <c r="G7" s="17"/>
    </row>
    <row r="8" spans="1:7" x14ac:dyDescent="0.25">
      <c r="A8" s="52">
        <v>6</v>
      </c>
      <c r="B8" s="52" t="s">
        <v>531</v>
      </c>
      <c r="C8" s="52" t="s">
        <v>532</v>
      </c>
      <c r="D8" s="335">
        <v>43131</v>
      </c>
      <c r="E8" s="335">
        <v>43266</v>
      </c>
      <c r="F8" s="340" t="s">
        <v>509</v>
      </c>
      <c r="G8" s="17"/>
    </row>
    <row r="9" spans="1:7" x14ac:dyDescent="0.25">
      <c r="A9" s="80">
        <v>7</v>
      </c>
      <c r="B9" s="52" t="s">
        <v>533</v>
      </c>
      <c r="C9" s="52" t="s">
        <v>530</v>
      </c>
      <c r="D9" s="335">
        <v>43203</v>
      </c>
      <c r="E9" s="335">
        <v>43416</v>
      </c>
      <c r="F9" s="341" t="s">
        <v>534</v>
      </c>
      <c r="G9" s="17"/>
    </row>
    <row r="10" spans="1:7" x14ac:dyDescent="0.25">
      <c r="A10" s="52">
        <v>8</v>
      </c>
      <c r="B10" s="52" t="s">
        <v>535</v>
      </c>
      <c r="C10" s="52" t="s">
        <v>536</v>
      </c>
      <c r="D10" s="335">
        <v>43145</v>
      </c>
      <c r="E10" s="335">
        <v>43433</v>
      </c>
      <c r="F10" s="341" t="s">
        <v>534</v>
      </c>
      <c r="G10" s="8"/>
    </row>
    <row r="11" spans="1:7" ht="16.5" thickBot="1" x14ac:dyDescent="0.3">
      <c r="A11" s="68"/>
      <c r="B11" s="68"/>
      <c r="C11" s="68"/>
      <c r="D11" s="68"/>
      <c r="E11" s="68"/>
      <c r="F11" s="69"/>
      <c r="G11" s="8"/>
    </row>
    <row r="12" spans="1:7" ht="53.25" customHeight="1" thickBot="1" x14ac:dyDescent="0.3">
      <c r="A12" s="70"/>
      <c r="B12" s="115" t="s">
        <v>85</v>
      </c>
      <c r="C12" s="116"/>
      <c r="D12" s="117" t="s">
        <v>84</v>
      </c>
      <c r="E12" s="68"/>
      <c r="F12" s="69"/>
      <c r="G12" s="8"/>
    </row>
    <row r="13" spans="1:7" x14ac:dyDescent="0.25">
      <c r="A13" s="70"/>
      <c r="B13" s="73" t="s">
        <v>265</v>
      </c>
      <c r="C13" s="72">
        <v>5</v>
      </c>
      <c r="D13" s="80">
        <v>0</v>
      </c>
      <c r="E13" s="68"/>
      <c r="F13" s="68"/>
      <c r="G13" s="8"/>
    </row>
    <row r="14" spans="1:7" x14ac:dyDescent="0.25">
      <c r="A14" s="70"/>
      <c r="B14" s="73" t="s">
        <v>266</v>
      </c>
      <c r="C14" s="74">
        <v>5</v>
      </c>
      <c r="D14" s="52">
        <v>1</v>
      </c>
      <c r="E14" s="68"/>
      <c r="F14" s="68"/>
      <c r="G14" s="8"/>
    </row>
    <row r="15" spans="1:7" x14ac:dyDescent="0.25">
      <c r="A15" s="70"/>
      <c r="B15" s="73" t="s">
        <v>267</v>
      </c>
      <c r="C15" s="74">
        <v>8</v>
      </c>
      <c r="D15" s="52">
        <v>2</v>
      </c>
      <c r="E15" s="68"/>
      <c r="F15" s="68"/>
      <c r="G15" s="8"/>
    </row>
    <row r="16" spans="1:7" x14ac:dyDescent="0.25">
      <c r="A16" s="70"/>
      <c r="B16" s="71" t="s">
        <v>170</v>
      </c>
      <c r="C16" s="74"/>
      <c r="D16" s="52"/>
      <c r="E16" s="68"/>
      <c r="F16" s="68"/>
      <c r="G16" s="8"/>
    </row>
    <row r="17" spans="1:7" x14ac:dyDescent="0.25">
      <c r="A17" s="70"/>
      <c r="B17" s="52" t="s">
        <v>18</v>
      </c>
      <c r="C17" s="74"/>
      <c r="D17" s="52"/>
      <c r="E17" s="68"/>
      <c r="F17" s="68"/>
      <c r="G17" s="8"/>
    </row>
    <row r="18" spans="1:7" x14ac:dyDescent="0.25">
      <c r="A18" s="70"/>
      <c r="B18" s="52" t="s">
        <v>19</v>
      </c>
      <c r="C18" s="74">
        <v>1</v>
      </c>
      <c r="D18" s="52"/>
      <c r="E18" s="68"/>
      <c r="F18" s="68"/>
    </row>
    <row r="19" spans="1:7" x14ac:dyDescent="0.25">
      <c r="A19" s="70"/>
      <c r="B19" s="52" t="s">
        <v>130</v>
      </c>
      <c r="C19" s="74"/>
      <c r="D19" s="52"/>
      <c r="E19" s="68"/>
      <c r="F19" s="68"/>
    </row>
    <row r="20" spans="1:7" ht="16.5" thickBot="1" x14ac:dyDescent="0.3">
      <c r="A20" s="70"/>
      <c r="B20" s="68"/>
      <c r="C20" s="68"/>
      <c r="D20" s="68"/>
      <c r="E20" s="68"/>
      <c r="F20" s="68"/>
    </row>
    <row r="21" spans="1:7" ht="31.5" customHeight="1" thickBot="1" x14ac:dyDescent="0.3">
      <c r="A21" s="70"/>
      <c r="B21" s="118" t="s">
        <v>171</v>
      </c>
      <c r="C21" s="119" t="s">
        <v>172</v>
      </c>
      <c r="E21" s="68"/>
      <c r="F21" s="68"/>
    </row>
    <row r="22" spans="1:7" ht="29.25" customHeight="1" x14ac:dyDescent="0.25">
      <c r="A22" s="70"/>
      <c r="B22" s="60">
        <v>8</v>
      </c>
      <c r="C22" s="73">
        <v>46</v>
      </c>
      <c r="D22" s="75"/>
      <c r="E22" s="68"/>
      <c r="F22" s="68"/>
    </row>
    <row r="23" spans="1:7" x14ac:dyDescent="0.25">
      <c r="D23" s="1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view="pageBreakPreview" zoomScaleNormal="100" zoomScaleSheetLayoutView="100" workbookViewId="0">
      <selection activeCell="I2" sqref="I2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467" t="s">
        <v>269</v>
      </c>
      <c r="B1" s="467"/>
      <c r="C1" s="467"/>
      <c r="D1" s="467"/>
      <c r="E1" s="467"/>
      <c r="F1" s="467"/>
      <c r="G1" s="467"/>
      <c r="H1" s="467"/>
      <c r="I1" s="467"/>
      <c r="J1" s="182"/>
    </row>
    <row r="2" spans="1:10" s="5" customFormat="1" ht="174" customHeight="1" thickBot="1" x14ac:dyDescent="0.3">
      <c r="A2" s="85" t="s">
        <v>86</v>
      </c>
      <c r="B2" s="102" t="s">
        <v>149</v>
      </c>
      <c r="C2" s="102" t="s">
        <v>87</v>
      </c>
      <c r="D2" s="102" t="s">
        <v>153</v>
      </c>
      <c r="E2" s="102" t="s">
        <v>88</v>
      </c>
      <c r="F2" s="102" t="s">
        <v>89</v>
      </c>
      <c r="G2" s="102" t="s">
        <v>90</v>
      </c>
      <c r="H2" s="102" t="s">
        <v>91</v>
      </c>
      <c r="I2" s="103" t="s">
        <v>92</v>
      </c>
      <c r="J2" s="19"/>
    </row>
    <row r="3" spans="1:10" x14ac:dyDescent="0.25">
      <c r="A3" s="109" t="s">
        <v>173</v>
      </c>
      <c r="B3" s="109">
        <v>8</v>
      </c>
      <c r="C3" s="84">
        <v>1</v>
      </c>
      <c r="D3" s="84">
        <v>0</v>
      </c>
      <c r="E3" s="84">
        <v>3.625</v>
      </c>
      <c r="F3" s="84"/>
      <c r="G3" s="84"/>
      <c r="H3" s="84"/>
      <c r="I3" s="84">
        <v>4</v>
      </c>
      <c r="J3" s="8"/>
    </row>
    <row r="4" spans="1:10" x14ac:dyDescent="0.25">
      <c r="A4" s="15" t="s">
        <v>174</v>
      </c>
      <c r="B4" s="15">
        <v>38</v>
      </c>
      <c r="C4" s="3">
        <v>1</v>
      </c>
      <c r="D4" s="3">
        <v>0.03</v>
      </c>
      <c r="E4" s="3">
        <v>3.621</v>
      </c>
      <c r="F4" s="3"/>
      <c r="G4" s="3"/>
      <c r="H4" s="3">
        <v>1</v>
      </c>
      <c r="I4" s="3">
        <v>25</v>
      </c>
      <c r="J4" s="8"/>
    </row>
    <row r="5" spans="1:10" x14ac:dyDescent="0.25">
      <c r="A5" s="15" t="s">
        <v>105</v>
      </c>
      <c r="B5" s="15">
        <v>116</v>
      </c>
      <c r="C5" s="3">
        <v>1.1879999999999999</v>
      </c>
      <c r="D5" s="3">
        <v>0.17</v>
      </c>
      <c r="E5" s="3">
        <v>3.3559999999999999</v>
      </c>
      <c r="F5" s="3"/>
      <c r="G5" s="3"/>
      <c r="H5" s="3"/>
      <c r="I5" s="3">
        <v>76</v>
      </c>
      <c r="J5" s="8"/>
    </row>
    <row r="6" spans="1:10" x14ac:dyDescent="0.25">
      <c r="A6" s="150" t="s">
        <v>56</v>
      </c>
      <c r="B6" s="149">
        <f>SUM(B3:B5)</f>
        <v>162</v>
      </c>
      <c r="C6" s="151">
        <f>+IFERROR(($B$3*C3+$B$4*C4+$B$5*C5)/$B$6,0)</f>
        <v>1.1346172839506172</v>
      </c>
      <c r="D6" s="151">
        <f>+IFERROR(($B$3*D3+$B$4*D4+$B$5*D5)/$B$6,0)</f>
        <v>0.12876543209876545</v>
      </c>
      <c r="E6" s="151">
        <f>+IFERROR(($B$3*E3+$B$4*E4+$B$5*E5)/$B$6,0)</f>
        <v>3.4314444444444443</v>
      </c>
      <c r="F6" s="149">
        <f>SUM(F3:F5)</f>
        <v>0</v>
      </c>
      <c r="G6" s="149">
        <f>SUM(G3:G5)</f>
        <v>0</v>
      </c>
      <c r="H6" s="149">
        <f>SUM(H3:H5)</f>
        <v>1</v>
      </c>
      <c r="I6" s="149">
        <f>SUM(I3:I5)</f>
        <v>105</v>
      </c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s="1" customFormat="1" ht="15.95" customHeight="1" thickBot="1" x14ac:dyDescent="0.3">
      <c r="A8" s="466" t="s">
        <v>93</v>
      </c>
      <c r="B8" s="466"/>
      <c r="C8" s="466"/>
      <c r="D8" s="11"/>
      <c r="E8" s="11"/>
      <c r="F8" s="11"/>
      <c r="G8" s="11"/>
      <c r="H8" s="11"/>
      <c r="I8" s="11"/>
      <c r="J8" s="11"/>
    </row>
    <row r="9" spans="1:10" s="1" customFormat="1" ht="32.25" thickBot="1" x14ac:dyDescent="0.3">
      <c r="A9" s="85" t="s">
        <v>94</v>
      </c>
      <c r="B9" s="100" t="s">
        <v>95</v>
      </c>
      <c r="C9" s="101" t="s">
        <v>150</v>
      </c>
      <c r="D9" s="11"/>
      <c r="E9" s="11"/>
      <c r="F9" s="11"/>
      <c r="G9" s="11"/>
      <c r="H9" s="11"/>
      <c r="I9" s="11"/>
      <c r="J9" s="11"/>
    </row>
    <row r="10" spans="1:10" x14ac:dyDescent="0.25">
      <c r="A10" s="109" t="s">
        <v>175</v>
      </c>
      <c r="B10" s="109">
        <v>12</v>
      </c>
      <c r="C10" s="120">
        <v>9.24</v>
      </c>
      <c r="D10" s="8"/>
      <c r="E10" s="8"/>
      <c r="F10" s="8"/>
      <c r="G10" s="8"/>
      <c r="H10" s="8"/>
      <c r="I10" s="8"/>
      <c r="J10" s="8"/>
    </row>
    <row r="11" spans="1:10" x14ac:dyDescent="0.25">
      <c r="A11" s="15" t="s">
        <v>176</v>
      </c>
      <c r="B11" s="15">
        <v>129</v>
      </c>
      <c r="C11" s="4">
        <v>59.32</v>
      </c>
      <c r="D11" s="8"/>
      <c r="E11" s="8"/>
      <c r="F11" s="8"/>
      <c r="G11" s="8"/>
      <c r="H11" s="8"/>
      <c r="I11" s="8"/>
      <c r="J11" s="8"/>
    </row>
    <row r="12" spans="1:10" ht="13.5" customHeight="1" x14ac:dyDescent="0.25">
      <c r="A12" s="149" t="s">
        <v>56</v>
      </c>
      <c r="B12" s="81">
        <f>+B10+B11</f>
        <v>141</v>
      </c>
      <c r="C12" s="81">
        <f>+C10+C11</f>
        <v>68.56</v>
      </c>
    </row>
    <row r="13" spans="1:10" x14ac:dyDescent="0.25">
      <c r="C13" s="18"/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Normal="100" zoomScaleSheetLayoutView="100" workbookViewId="0">
      <selection activeCell="L10" sqref="L10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455" t="s">
        <v>131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23"/>
      <c r="O1" s="23"/>
      <c r="P1" s="23"/>
      <c r="Q1" s="23"/>
      <c r="R1" s="23"/>
      <c r="S1" s="23"/>
    </row>
    <row r="2" spans="1:19" ht="16.5" thickBot="1" x14ac:dyDescent="0.3">
      <c r="A2" s="261" t="s">
        <v>270</v>
      </c>
      <c r="B2" s="261"/>
      <c r="C2" s="262"/>
      <c r="D2" s="262"/>
      <c r="E2" s="261"/>
      <c r="F2" s="261"/>
      <c r="G2" s="261"/>
      <c r="H2" s="468"/>
      <c r="I2" s="468"/>
      <c r="J2" s="468"/>
      <c r="K2" s="468"/>
      <c r="L2" s="468"/>
      <c r="M2" s="468"/>
    </row>
    <row r="3" spans="1:19" s="6" customFormat="1" ht="66.75" customHeight="1" thickBot="1" x14ac:dyDescent="0.3">
      <c r="A3" s="263" t="s">
        <v>52</v>
      </c>
      <c r="B3" s="264" t="s">
        <v>56</v>
      </c>
      <c r="C3" s="264" t="s">
        <v>96</v>
      </c>
      <c r="D3" s="264" t="s">
        <v>97</v>
      </c>
      <c r="E3" s="264" t="s">
        <v>154</v>
      </c>
      <c r="F3" s="264" t="s">
        <v>156</v>
      </c>
      <c r="G3" s="265" t="s">
        <v>155</v>
      </c>
      <c r="H3" s="264" t="s">
        <v>221</v>
      </c>
      <c r="I3" s="263" t="s">
        <v>96</v>
      </c>
      <c r="J3" s="264" t="s">
        <v>97</v>
      </c>
      <c r="K3" s="264" t="s">
        <v>154</v>
      </c>
      <c r="L3" s="264" t="s">
        <v>156</v>
      </c>
      <c r="M3" s="265" t="s">
        <v>155</v>
      </c>
    </row>
    <row r="4" spans="1:19" s="6" customFormat="1" x14ac:dyDescent="0.25">
      <c r="A4" s="266" t="s">
        <v>1384</v>
      </c>
      <c r="B4" s="267">
        <f>SUM(C4:G4)</f>
        <v>316.78899999999999</v>
      </c>
      <c r="C4" s="268">
        <v>41.228999999999999</v>
      </c>
      <c r="D4" s="268">
        <v>60.878</v>
      </c>
      <c r="E4" s="268"/>
      <c r="F4" s="268">
        <v>133.01599999999999</v>
      </c>
      <c r="G4" s="294">
        <v>81.665999999999997</v>
      </c>
      <c r="H4" s="300">
        <f t="shared" ref="H4:H15" si="0">SUM(I4:M4)</f>
        <v>176.23700000000002</v>
      </c>
      <c r="I4" s="269">
        <v>12.487</v>
      </c>
      <c r="J4" s="270">
        <v>29.536000000000001</v>
      </c>
      <c r="K4" s="270"/>
      <c r="L4" s="270">
        <v>78.39</v>
      </c>
      <c r="M4" s="271">
        <v>55.823999999999998</v>
      </c>
    </row>
    <row r="5" spans="1:19" s="6" customFormat="1" ht="30" x14ac:dyDescent="0.25">
      <c r="A5" s="272" t="s">
        <v>1386</v>
      </c>
      <c r="B5" s="267">
        <f>SUM(C5:G5)</f>
        <v>147.923</v>
      </c>
      <c r="C5" s="273">
        <v>32.999000000000002</v>
      </c>
      <c r="D5" s="273">
        <v>51.000999999999998</v>
      </c>
      <c r="E5" s="273"/>
      <c r="F5" s="273">
        <v>58.034999999999997</v>
      </c>
      <c r="G5" s="295">
        <v>5.8879999999999999</v>
      </c>
      <c r="H5" s="301">
        <f t="shared" si="0"/>
        <v>54.848999999999997</v>
      </c>
      <c r="I5" s="272">
        <v>6</v>
      </c>
      <c r="J5" s="273">
        <v>13</v>
      </c>
      <c r="K5" s="273"/>
      <c r="L5" s="273">
        <v>31.648</v>
      </c>
      <c r="M5" s="274">
        <v>4.2009999999999996</v>
      </c>
    </row>
    <row r="6" spans="1:19" s="6" customFormat="1" x14ac:dyDescent="0.25">
      <c r="A6" s="272" t="s">
        <v>1387</v>
      </c>
      <c r="B6" s="267">
        <f t="shared" ref="B6:B15" si="1">SUM(C6:G6)</f>
        <v>49.501000000000005</v>
      </c>
      <c r="C6" s="273">
        <v>5.25</v>
      </c>
      <c r="D6" s="273">
        <v>21.001000000000001</v>
      </c>
      <c r="E6" s="273"/>
      <c r="F6" s="273">
        <v>21</v>
      </c>
      <c r="G6" s="295">
        <v>2.25</v>
      </c>
      <c r="H6" s="301">
        <f t="shared" si="0"/>
        <v>20.000999999999998</v>
      </c>
      <c r="I6" s="272"/>
      <c r="J6" s="273">
        <v>12.000999999999999</v>
      </c>
      <c r="K6" s="273"/>
      <c r="L6" s="273">
        <v>7</v>
      </c>
      <c r="M6" s="274">
        <v>1</v>
      </c>
    </row>
    <row r="7" spans="1:19" s="6" customFormat="1" ht="30" x14ac:dyDescent="0.25">
      <c r="A7" s="272" t="s">
        <v>1389</v>
      </c>
      <c r="B7" s="267">
        <f t="shared" si="1"/>
        <v>28.992999999999999</v>
      </c>
      <c r="C7" s="273">
        <v>2</v>
      </c>
      <c r="D7" s="273">
        <v>10</v>
      </c>
      <c r="E7" s="273"/>
      <c r="F7" s="273">
        <v>16.992999999999999</v>
      </c>
      <c r="G7" s="295"/>
      <c r="H7" s="301">
        <f t="shared" si="0"/>
        <v>18.993000000000002</v>
      </c>
      <c r="I7" s="272">
        <v>1</v>
      </c>
      <c r="J7" s="273">
        <v>6</v>
      </c>
      <c r="K7" s="273"/>
      <c r="L7" s="273">
        <v>11.993</v>
      </c>
      <c r="M7" s="274"/>
    </row>
    <row r="8" spans="1:19" s="6" customFormat="1" x14ac:dyDescent="0.25">
      <c r="A8" s="272" t="s">
        <v>1385</v>
      </c>
      <c r="B8" s="267">
        <f t="shared" si="1"/>
        <v>120.57599999999999</v>
      </c>
      <c r="C8" s="273">
        <v>13.6</v>
      </c>
      <c r="D8" s="273">
        <v>25.001999999999999</v>
      </c>
      <c r="E8" s="273"/>
      <c r="F8" s="273">
        <v>66.8</v>
      </c>
      <c r="G8" s="295">
        <v>15.173999999999999</v>
      </c>
      <c r="H8" s="301">
        <f t="shared" si="0"/>
        <v>73.789000000000001</v>
      </c>
      <c r="I8" s="272">
        <v>5</v>
      </c>
      <c r="J8" s="273">
        <v>15.002000000000001</v>
      </c>
      <c r="K8" s="273"/>
      <c r="L8" s="273">
        <v>41.8</v>
      </c>
      <c r="M8" s="274">
        <v>11.987</v>
      </c>
    </row>
    <row r="9" spans="1:19" s="6" customFormat="1" x14ac:dyDescent="0.25">
      <c r="A9" s="272" t="s">
        <v>453</v>
      </c>
      <c r="B9" s="267">
        <f t="shared" si="1"/>
        <v>12.44</v>
      </c>
      <c r="C9" s="273">
        <v>2</v>
      </c>
      <c r="D9" s="273">
        <v>2.44</v>
      </c>
      <c r="E9" s="273"/>
      <c r="F9" s="273">
        <v>7</v>
      </c>
      <c r="G9" s="295">
        <v>1</v>
      </c>
      <c r="H9" s="301">
        <f t="shared" si="0"/>
        <v>6.4399999999999995</v>
      </c>
      <c r="I9" s="272"/>
      <c r="J9" s="273">
        <v>1.44</v>
      </c>
      <c r="K9" s="273"/>
      <c r="L9" s="273">
        <v>5</v>
      </c>
      <c r="M9" s="274"/>
    </row>
    <row r="10" spans="1:19" s="6" customFormat="1" x14ac:dyDescent="0.25">
      <c r="A10" s="272"/>
      <c r="B10" s="267">
        <f t="shared" si="1"/>
        <v>0</v>
      </c>
      <c r="C10" s="273"/>
      <c r="D10" s="273"/>
      <c r="E10" s="273"/>
      <c r="F10" s="273"/>
      <c r="G10" s="295"/>
      <c r="H10" s="301">
        <f t="shared" si="0"/>
        <v>0</v>
      </c>
      <c r="I10" s="272"/>
      <c r="J10" s="273"/>
      <c r="K10" s="273"/>
      <c r="L10" s="273"/>
      <c r="M10" s="274"/>
    </row>
    <row r="11" spans="1:19" s="6" customFormat="1" x14ac:dyDescent="0.25">
      <c r="A11" s="272"/>
      <c r="B11" s="267">
        <f t="shared" si="1"/>
        <v>0</v>
      </c>
      <c r="C11" s="273"/>
      <c r="D11" s="273"/>
      <c r="E11" s="273"/>
      <c r="F11" s="273"/>
      <c r="G11" s="295"/>
      <c r="H11" s="301">
        <f t="shared" si="0"/>
        <v>0</v>
      </c>
      <c r="I11" s="272"/>
      <c r="J11" s="273"/>
      <c r="K11" s="273"/>
      <c r="L11" s="273"/>
      <c r="M11" s="274"/>
    </row>
    <row r="12" spans="1:19" s="6" customFormat="1" x14ac:dyDescent="0.25">
      <c r="A12" s="272"/>
      <c r="B12" s="267">
        <f t="shared" si="1"/>
        <v>0</v>
      </c>
      <c r="C12" s="273"/>
      <c r="D12" s="273"/>
      <c r="E12" s="273"/>
      <c r="F12" s="273"/>
      <c r="G12" s="295"/>
      <c r="H12" s="301">
        <f t="shared" si="0"/>
        <v>0</v>
      </c>
      <c r="I12" s="272"/>
      <c r="J12" s="273"/>
      <c r="K12" s="273"/>
      <c r="L12" s="273"/>
      <c r="M12" s="274"/>
    </row>
    <row r="13" spans="1:19" s="6" customFormat="1" x14ac:dyDescent="0.25">
      <c r="A13" s="272"/>
      <c r="B13" s="267">
        <f t="shared" si="1"/>
        <v>0</v>
      </c>
      <c r="C13" s="273"/>
      <c r="D13" s="273"/>
      <c r="E13" s="273"/>
      <c r="F13" s="273"/>
      <c r="G13" s="295"/>
      <c r="H13" s="301">
        <f t="shared" si="0"/>
        <v>0</v>
      </c>
      <c r="I13" s="272"/>
      <c r="J13" s="273"/>
      <c r="K13" s="273"/>
      <c r="L13" s="273"/>
      <c r="M13" s="274"/>
    </row>
    <row r="14" spans="1:19" s="6" customFormat="1" x14ac:dyDescent="0.25">
      <c r="A14" s="272"/>
      <c r="B14" s="267">
        <f t="shared" si="1"/>
        <v>0</v>
      </c>
      <c r="C14" s="273"/>
      <c r="D14" s="273"/>
      <c r="E14" s="273"/>
      <c r="F14" s="273"/>
      <c r="G14" s="295"/>
      <c r="H14" s="301">
        <f t="shared" si="0"/>
        <v>0</v>
      </c>
      <c r="I14" s="272"/>
      <c r="J14" s="273"/>
      <c r="K14" s="273"/>
      <c r="L14" s="273"/>
      <c r="M14" s="274"/>
    </row>
    <row r="15" spans="1:19" ht="18.75" customHeight="1" x14ac:dyDescent="0.25">
      <c r="A15" s="275" t="s">
        <v>56</v>
      </c>
      <c r="B15" s="267">
        <f t="shared" si="1"/>
        <v>676.22199999999998</v>
      </c>
      <c r="C15" s="276">
        <f>SUM(C4:C14)</f>
        <v>97.078000000000003</v>
      </c>
      <c r="D15" s="276">
        <f>SUM(D4:D14)</f>
        <v>170.322</v>
      </c>
      <c r="E15" s="276">
        <f>SUM(E4:E14)</f>
        <v>0</v>
      </c>
      <c r="F15" s="276">
        <f>SUM(F4:F14)</f>
        <v>302.84399999999999</v>
      </c>
      <c r="G15" s="296">
        <f>SUM(G4:G14)</f>
        <v>105.97800000000001</v>
      </c>
      <c r="H15" s="301">
        <f t="shared" si="0"/>
        <v>350.30900000000003</v>
      </c>
      <c r="I15" s="277">
        <f>SUM(I4:I14)</f>
        <v>24.487000000000002</v>
      </c>
      <c r="J15" s="276">
        <f>SUM(J4:J14)</f>
        <v>76.978999999999999</v>
      </c>
      <c r="K15" s="276">
        <f>SUM(K4:K14)</f>
        <v>0</v>
      </c>
      <c r="L15" s="276">
        <f>SUM(L4:L14)</f>
        <v>175.83100000000002</v>
      </c>
      <c r="M15" s="278">
        <f>SUM(M4:M14)</f>
        <v>73.012</v>
      </c>
    </row>
    <row r="16" spans="1:19" ht="20.25" customHeight="1" x14ac:dyDescent="0.25">
      <c r="A16" s="275" t="s">
        <v>177</v>
      </c>
      <c r="B16" s="279">
        <v>100</v>
      </c>
      <c r="C16" s="280">
        <f t="shared" ref="C16:H16" si="2">+IFERROR(C15/$B$15,0)*100</f>
        <v>14.35593636409345</v>
      </c>
      <c r="D16" s="280">
        <f t="shared" si="2"/>
        <v>25.187290564341296</v>
      </c>
      <c r="E16" s="280">
        <f t="shared" si="2"/>
        <v>0</v>
      </c>
      <c r="F16" s="280">
        <f t="shared" si="2"/>
        <v>44.784700882254647</v>
      </c>
      <c r="G16" s="297">
        <f t="shared" si="2"/>
        <v>15.672072189310612</v>
      </c>
      <c r="H16" s="293">
        <f t="shared" si="2"/>
        <v>51.803845482696516</v>
      </c>
      <c r="I16" s="281">
        <f>+IFERROR(I15/$H$15,0)*100</f>
        <v>6.9901144418213628</v>
      </c>
      <c r="J16" s="281">
        <f t="shared" ref="J16:M16" si="3">+IFERROR(J15/$H$15,0)*100</f>
        <v>21.974599567810131</v>
      </c>
      <c r="K16" s="281">
        <f t="shared" si="3"/>
        <v>0</v>
      </c>
      <c r="L16" s="281">
        <f t="shared" si="3"/>
        <v>50.193115221133347</v>
      </c>
      <c r="M16" s="293">
        <f t="shared" si="3"/>
        <v>20.84217076923516</v>
      </c>
    </row>
    <row r="17" spans="1:13" ht="33.75" customHeight="1" x14ac:dyDescent="0.25">
      <c r="A17" s="282" t="s">
        <v>1390</v>
      </c>
      <c r="B17" s="367">
        <v>671.73300000000006</v>
      </c>
      <c r="C17" s="368">
        <v>94.236999999999995</v>
      </c>
      <c r="D17" s="368">
        <v>165.27199999999999</v>
      </c>
      <c r="E17" s="368">
        <v>0</v>
      </c>
      <c r="F17" s="368">
        <v>312.59300000000002</v>
      </c>
      <c r="G17" s="369">
        <v>99.631</v>
      </c>
      <c r="H17" s="370">
        <v>348.536</v>
      </c>
      <c r="I17" s="371">
        <v>23.991</v>
      </c>
      <c r="J17" s="368">
        <v>76.376999999999995</v>
      </c>
      <c r="K17" s="368">
        <v>0</v>
      </c>
      <c r="L17" s="369">
        <v>184.702</v>
      </c>
      <c r="M17" s="372">
        <v>63.466000000000001</v>
      </c>
    </row>
    <row r="18" spans="1:13" ht="33.75" customHeight="1" x14ac:dyDescent="0.25">
      <c r="A18" s="283" t="s">
        <v>1391</v>
      </c>
      <c r="B18" s="373">
        <v>100</v>
      </c>
      <c r="C18" s="373">
        <v>14.02893709256505</v>
      </c>
      <c r="D18" s="373">
        <v>24.603823245247735</v>
      </c>
      <c r="E18" s="373">
        <v>0</v>
      </c>
      <c r="F18" s="373">
        <v>46.535304950032227</v>
      </c>
      <c r="G18" s="374">
        <v>14.831934712154975</v>
      </c>
      <c r="H18" s="375">
        <v>51.886091646532172</v>
      </c>
      <c r="I18" s="376">
        <v>6.8833635549842773</v>
      </c>
      <c r="J18" s="373">
        <v>21.913661716436753</v>
      </c>
      <c r="K18" s="373">
        <v>0</v>
      </c>
      <c r="L18" s="373">
        <v>52.993664929878115</v>
      </c>
      <c r="M18" s="377">
        <v>18.209309798700851</v>
      </c>
    </row>
    <row r="19" spans="1:13" ht="32.25" customHeight="1" x14ac:dyDescent="0.25">
      <c r="A19" s="284" t="s">
        <v>271</v>
      </c>
      <c r="B19" s="285">
        <f>+B15-B17</f>
        <v>4.4889999999999191</v>
      </c>
      <c r="C19" s="285">
        <f t="shared" ref="C19:M20" si="4">+C15-C17</f>
        <v>2.8410000000000082</v>
      </c>
      <c r="D19" s="285">
        <f t="shared" si="4"/>
        <v>5.0500000000000114</v>
      </c>
      <c r="E19" s="285">
        <f t="shared" si="4"/>
        <v>0</v>
      </c>
      <c r="F19" s="285">
        <f t="shared" si="4"/>
        <v>-9.7490000000000236</v>
      </c>
      <c r="G19" s="298">
        <f t="shared" si="4"/>
        <v>6.3470000000000084</v>
      </c>
      <c r="H19" s="302">
        <f>+H15-H17</f>
        <v>1.7730000000000246</v>
      </c>
      <c r="I19" s="287">
        <f t="shared" si="4"/>
        <v>0.49600000000000222</v>
      </c>
      <c r="J19" s="285">
        <f t="shared" si="4"/>
        <v>0.60200000000000387</v>
      </c>
      <c r="K19" s="285">
        <f t="shared" si="4"/>
        <v>0</v>
      </c>
      <c r="L19" s="285">
        <f t="shared" si="4"/>
        <v>-8.8709999999999809</v>
      </c>
      <c r="M19" s="286">
        <f t="shared" si="4"/>
        <v>9.5459999999999994</v>
      </c>
    </row>
    <row r="20" spans="1:13" ht="39" customHeight="1" thickBot="1" x14ac:dyDescent="0.3">
      <c r="A20" s="288" t="s">
        <v>272</v>
      </c>
      <c r="B20" s="289"/>
      <c r="C20" s="289">
        <f>+C16-C18</f>
        <v>0.32699927152840047</v>
      </c>
      <c r="D20" s="289">
        <f>+D16-D18</f>
        <v>0.58346731909356109</v>
      </c>
      <c r="E20" s="289">
        <f t="shared" si="4"/>
        <v>0</v>
      </c>
      <c r="F20" s="289">
        <f t="shared" si="4"/>
        <v>-1.75060406777758</v>
      </c>
      <c r="G20" s="299">
        <f t="shared" si="4"/>
        <v>0.84013747715563625</v>
      </c>
      <c r="H20" s="303">
        <f>+H16-H18</f>
        <v>-8.224616383565575E-2</v>
      </c>
      <c r="I20" s="291">
        <f t="shared" si="4"/>
        <v>0.10675088683708545</v>
      </c>
      <c r="J20" s="289">
        <f t="shared" si="4"/>
        <v>6.0937851373378038E-2</v>
      </c>
      <c r="K20" s="289">
        <f t="shared" si="4"/>
        <v>0</v>
      </c>
      <c r="L20" s="289">
        <f t="shared" si="4"/>
        <v>-2.8005497087447679</v>
      </c>
      <c r="M20" s="290">
        <f>+M16-M18</f>
        <v>2.6328609705343098</v>
      </c>
    </row>
    <row r="21" spans="1:13" x14ac:dyDescent="0.25">
      <c r="A21" s="292" t="s">
        <v>226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</row>
    <row r="22" spans="1:13" x14ac:dyDescent="0.25">
      <c r="A22" s="261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topLeftCell="A16" zoomScaleNormal="100" zoomScaleSheetLayoutView="100" workbookViewId="0">
      <selection activeCell="M26" sqref="M26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469" t="s">
        <v>273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1" ht="16.5" thickBot="1" x14ac:dyDescent="0.3">
      <c r="A2" s="57" t="s">
        <v>263</v>
      </c>
      <c r="B2" s="57"/>
      <c r="C2" s="76"/>
      <c r="D2" s="76"/>
      <c r="E2" s="76"/>
      <c r="F2" s="76"/>
      <c r="G2" s="76"/>
      <c r="H2" s="76"/>
      <c r="I2" s="76"/>
      <c r="J2" s="76"/>
      <c r="K2" s="76"/>
    </row>
    <row r="3" spans="1:11" ht="15.6" customHeight="1" x14ac:dyDescent="0.25">
      <c r="A3" s="483" t="s">
        <v>52</v>
      </c>
      <c r="B3" s="479" t="s">
        <v>98</v>
      </c>
      <c r="C3" s="485" t="s">
        <v>221</v>
      </c>
      <c r="D3" s="474" t="s">
        <v>99</v>
      </c>
      <c r="E3" s="475"/>
      <c r="F3" s="476"/>
      <c r="G3" s="481" t="s">
        <v>100</v>
      </c>
      <c r="H3" s="485" t="s">
        <v>221</v>
      </c>
      <c r="I3" s="474" t="s">
        <v>101</v>
      </c>
      <c r="J3" s="475"/>
      <c r="K3" s="476"/>
    </row>
    <row r="4" spans="1:11" ht="32.25" thickBot="1" x14ac:dyDescent="0.3">
      <c r="A4" s="484"/>
      <c r="B4" s="480"/>
      <c r="C4" s="486"/>
      <c r="D4" s="122" t="s">
        <v>15</v>
      </c>
      <c r="E4" s="122" t="s">
        <v>16</v>
      </c>
      <c r="F4" s="123" t="s">
        <v>17</v>
      </c>
      <c r="G4" s="482"/>
      <c r="H4" s="486"/>
      <c r="I4" s="122" t="s">
        <v>15</v>
      </c>
      <c r="J4" s="122" t="s">
        <v>16</v>
      </c>
      <c r="K4" s="123" t="s">
        <v>17</v>
      </c>
    </row>
    <row r="5" spans="1:11" x14ac:dyDescent="0.25">
      <c r="A5" s="228" t="s">
        <v>1384</v>
      </c>
      <c r="B5" s="222">
        <v>78</v>
      </c>
      <c r="C5" s="121">
        <v>61</v>
      </c>
      <c r="D5" s="121">
        <v>290</v>
      </c>
      <c r="E5" s="121">
        <v>0</v>
      </c>
      <c r="F5" s="223">
        <v>372</v>
      </c>
      <c r="G5" s="222">
        <v>30</v>
      </c>
      <c r="H5" s="121">
        <v>14</v>
      </c>
      <c r="I5" s="121">
        <v>186</v>
      </c>
      <c r="J5" s="121">
        <v>0</v>
      </c>
      <c r="K5" s="223">
        <v>10</v>
      </c>
    </row>
    <row r="6" spans="1:11" x14ac:dyDescent="0.25">
      <c r="A6" s="229" t="s">
        <v>1385</v>
      </c>
      <c r="B6" s="224">
        <v>75</v>
      </c>
      <c r="C6" s="77">
        <v>39</v>
      </c>
      <c r="D6" s="77">
        <v>231</v>
      </c>
      <c r="E6" s="77">
        <v>0</v>
      </c>
      <c r="F6" s="225">
        <v>276</v>
      </c>
      <c r="G6" s="224">
        <v>48</v>
      </c>
      <c r="H6" s="77">
        <v>24</v>
      </c>
      <c r="I6" s="77">
        <v>241</v>
      </c>
      <c r="J6" s="77">
        <v>0</v>
      </c>
      <c r="K6" s="225">
        <v>0</v>
      </c>
    </row>
    <row r="7" spans="1:11" ht="31.5" x14ac:dyDescent="0.25">
      <c r="A7" s="229" t="s">
        <v>1386</v>
      </c>
      <c r="B7" s="224">
        <v>73</v>
      </c>
      <c r="C7" s="77">
        <v>22</v>
      </c>
      <c r="D7" s="77">
        <v>123</v>
      </c>
      <c r="E7" s="77">
        <v>0</v>
      </c>
      <c r="F7" s="225">
        <v>882</v>
      </c>
      <c r="G7" s="224">
        <v>9</v>
      </c>
      <c r="H7" s="77">
        <v>4</v>
      </c>
      <c r="I7" s="77">
        <v>134</v>
      </c>
      <c r="J7" s="77">
        <v>91</v>
      </c>
      <c r="K7" s="225">
        <v>33</v>
      </c>
    </row>
    <row r="8" spans="1:11" x14ac:dyDescent="0.25">
      <c r="A8" s="230" t="s">
        <v>1387</v>
      </c>
      <c r="B8" s="226">
        <v>13</v>
      </c>
      <c r="C8" s="52">
        <v>6</v>
      </c>
      <c r="D8" s="52">
        <v>38</v>
      </c>
      <c r="E8" s="52">
        <v>0</v>
      </c>
      <c r="F8" s="227">
        <v>48</v>
      </c>
      <c r="G8" s="226">
        <v>12</v>
      </c>
      <c r="H8" s="52">
        <v>5</v>
      </c>
      <c r="I8" s="52">
        <v>50</v>
      </c>
      <c r="J8" s="52">
        <v>0</v>
      </c>
      <c r="K8" s="227">
        <v>3</v>
      </c>
    </row>
    <row r="9" spans="1:11" x14ac:dyDescent="0.25">
      <c r="A9" s="230" t="s">
        <v>587</v>
      </c>
      <c r="B9" s="226">
        <v>14</v>
      </c>
      <c r="C9" s="52">
        <v>10</v>
      </c>
      <c r="D9" s="52">
        <v>85</v>
      </c>
      <c r="E9" s="52">
        <v>0</v>
      </c>
      <c r="F9" s="227">
        <v>0</v>
      </c>
      <c r="G9" s="226">
        <v>9</v>
      </c>
      <c r="H9" s="52">
        <v>6</v>
      </c>
      <c r="I9" s="52">
        <v>60</v>
      </c>
      <c r="J9" s="52">
        <v>0</v>
      </c>
      <c r="K9" s="227">
        <v>0</v>
      </c>
    </row>
    <row r="10" spans="1:11" ht="16.5" thickBot="1" x14ac:dyDescent="0.3">
      <c r="A10" s="231" t="s">
        <v>1388</v>
      </c>
      <c r="B10" s="232">
        <v>16</v>
      </c>
      <c r="C10" s="233">
        <v>7</v>
      </c>
      <c r="D10" s="233">
        <v>34</v>
      </c>
      <c r="E10" s="233">
        <v>0</v>
      </c>
      <c r="F10" s="234">
        <v>100</v>
      </c>
      <c r="G10" s="236">
        <v>2</v>
      </c>
      <c r="H10" s="237">
        <v>0</v>
      </c>
      <c r="I10" s="237">
        <v>0</v>
      </c>
      <c r="J10" s="237">
        <v>0</v>
      </c>
      <c r="K10" s="238">
        <v>17</v>
      </c>
    </row>
    <row r="11" spans="1:11" ht="18" customHeight="1" thickBot="1" x14ac:dyDescent="0.3">
      <c r="A11" s="235" t="s">
        <v>56</v>
      </c>
      <c r="B11" s="212">
        <f>SUM(B5:B10)</f>
        <v>269</v>
      </c>
      <c r="C11" s="209">
        <f>SUM(C5:C10)</f>
        <v>145</v>
      </c>
      <c r="D11" s="209">
        <f>SUM(D5:D10)</f>
        <v>801</v>
      </c>
      <c r="E11" s="209">
        <f t="shared" ref="E11:K11" si="0">SUM(E5:E10)</f>
        <v>0</v>
      </c>
      <c r="F11" s="210">
        <f t="shared" si="0"/>
        <v>1678</v>
      </c>
      <c r="G11" s="208">
        <f t="shared" si="0"/>
        <v>110</v>
      </c>
      <c r="H11" s="209">
        <f t="shared" si="0"/>
        <v>53</v>
      </c>
      <c r="I11" s="209">
        <f t="shared" si="0"/>
        <v>671</v>
      </c>
      <c r="J11" s="209">
        <f t="shared" si="0"/>
        <v>91</v>
      </c>
      <c r="K11" s="210">
        <f t="shared" si="0"/>
        <v>63</v>
      </c>
    </row>
    <row r="12" spans="1:11" x14ac:dyDescent="0.25">
      <c r="A12" s="68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ht="16.5" thickBot="1" x14ac:dyDescent="0.3">
      <c r="A13" s="260" t="s">
        <v>229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1" ht="15.6" customHeight="1" x14ac:dyDescent="0.25">
      <c r="A14" s="470" t="s">
        <v>52</v>
      </c>
      <c r="B14" s="479" t="s">
        <v>98</v>
      </c>
      <c r="C14" s="472" t="s">
        <v>98</v>
      </c>
      <c r="D14" s="474" t="s">
        <v>99</v>
      </c>
      <c r="E14" s="475"/>
      <c r="F14" s="476"/>
      <c r="G14" s="481" t="s">
        <v>100</v>
      </c>
      <c r="H14" s="477" t="s">
        <v>100</v>
      </c>
      <c r="I14" s="474" t="s">
        <v>101</v>
      </c>
      <c r="J14" s="475"/>
      <c r="K14" s="476"/>
    </row>
    <row r="15" spans="1:11" ht="32.25" thickBot="1" x14ac:dyDescent="0.3">
      <c r="A15" s="471"/>
      <c r="B15" s="480"/>
      <c r="C15" s="473"/>
      <c r="D15" s="122" t="s">
        <v>15</v>
      </c>
      <c r="E15" s="122" t="s">
        <v>16</v>
      </c>
      <c r="F15" s="123" t="s">
        <v>17</v>
      </c>
      <c r="G15" s="482"/>
      <c r="H15" s="478"/>
      <c r="I15" s="122" t="s">
        <v>15</v>
      </c>
      <c r="J15" s="122" t="s">
        <v>16</v>
      </c>
      <c r="K15" s="123" t="s">
        <v>17</v>
      </c>
    </row>
    <row r="16" spans="1:11" x14ac:dyDescent="0.25">
      <c r="A16" s="228" t="s">
        <v>1384</v>
      </c>
      <c r="B16" s="222">
        <v>50</v>
      </c>
      <c r="C16" s="121">
        <v>29</v>
      </c>
      <c r="D16" s="121">
        <v>170</v>
      </c>
      <c r="E16" s="121">
        <v>0</v>
      </c>
      <c r="F16" s="223">
        <v>152</v>
      </c>
      <c r="G16" s="222">
        <v>22</v>
      </c>
      <c r="H16" s="121">
        <v>5</v>
      </c>
      <c r="I16" s="121">
        <v>46</v>
      </c>
      <c r="J16" s="121">
        <v>0</v>
      </c>
      <c r="K16" s="223">
        <v>27</v>
      </c>
    </row>
    <row r="17" spans="1:11" x14ac:dyDescent="0.25">
      <c r="A17" s="229" t="s">
        <v>1385</v>
      </c>
      <c r="B17" s="224">
        <v>72</v>
      </c>
      <c r="C17" s="77">
        <v>55</v>
      </c>
      <c r="D17" s="77">
        <v>228</v>
      </c>
      <c r="E17" s="77">
        <v>0</v>
      </c>
      <c r="F17" s="225">
        <v>181</v>
      </c>
      <c r="G17" s="224">
        <v>40</v>
      </c>
      <c r="H17" s="77">
        <v>19</v>
      </c>
      <c r="I17" s="77">
        <v>146</v>
      </c>
      <c r="J17" s="77">
        <v>150</v>
      </c>
      <c r="K17" s="225">
        <v>17</v>
      </c>
    </row>
    <row r="18" spans="1:11" ht="31.5" x14ac:dyDescent="0.25">
      <c r="A18" s="229" t="s">
        <v>1386</v>
      </c>
      <c r="B18" s="224">
        <v>187</v>
      </c>
      <c r="C18" s="77">
        <v>62</v>
      </c>
      <c r="D18" s="77">
        <v>192</v>
      </c>
      <c r="E18" s="77">
        <v>0</v>
      </c>
      <c r="F18" s="225">
        <v>2657</v>
      </c>
      <c r="G18" s="362">
        <v>67</v>
      </c>
      <c r="H18" s="363">
        <v>15</v>
      </c>
      <c r="I18" s="363">
        <v>25</v>
      </c>
      <c r="J18" s="363">
        <v>1320</v>
      </c>
      <c r="K18" s="225">
        <v>1152</v>
      </c>
    </row>
    <row r="19" spans="1:11" x14ac:dyDescent="0.25">
      <c r="A19" s="230" t="s">
        <v>1387</v>
      </c>
      <c r="B19" s="226">
        <v>24</v>
      </c>
      <c r="C19" s="52">
        <v>14</v>
      </c>
      <c r="D19" s="52">
        <v>66</v>
      </c>
      <c r="E19" s="52">
        <v>0</v>
      </c>
      <c r="F19" s="227">
        <v>84</v>
      </c>
      <c r="G19" s="226">
        <v>8</v>
      </c>
      <c r="H19" s="52">
        <v>2</v>
      </c>
      <c r="I19" s="52">
        <v>42</v>
      </c>
      <c r="J19" s="52">
        <v>0</v>
      </c>
      <c r="K19" s="227">
        <v>1</v>
      </c>
    </row>
    <row r="20" spans="1:11" x14ac:dyDescent="0.25">
      <c r="A20" s="230" t="s">
        <v>587</v>
      </c>
      <c r="B20" s="226">
        <v>19</v>
      </c>
      <c r="C20" s="52">
        <v>15</v>
      </c>
      <c r="D20" s="52">
        <v>79</v>
      </c>
      <c r="E20" s="52">
        <v>0</v>
      </c>
      <c r="F20" s="227">
        <v>17</v>
      </c>
      <c r="G20" s="226">
        <v>0</v>
      </c>
      <c r="H20" s="52">
        <v>0</v>
      </c>
      <c r="I20" s="52">
        <v>0</v>
      </c>
      <c r="J20" s="52">
        <v>0</v>
      </c>
      <c r="K20" s="227">
        <v>0</v>
      </c>
    </row>
    <row r="21" spans="1:11" ht="16.5" thickBot="1" x14ac:dyDescent="0.3">
      <c r="A21" s="231" t="s">
        <v>1388</v>
      </c>
      <c r="B21" s="232">
        <v>0</v>
      </c>
      <c r="C21" s="233">
        <v>0</v>
      </c>
      <c r="D21" s="233">
        <v>0</v>
      </c>
      <c r="E21" s="233">
        <v>0</v>
      </c>
      <c r="F21" s="234">
        <v>0</v>
      </c>
      <c r="G21" s="236">
        <v>0</v>
      </c>
      <c r="H21" s="237">
        <v>0</v>
      </c>
      <c r="I21" s="237">
        <v>0</v>
      </c>
      <c r="J21" s="237">
        <v>0</v>
      </c>
      <c r="K21" s="238">
        <v>0</v>
      </c>
    </row>
    <row r="22" spans="1:11" ht="16.5" thickBot="1" x14ac:dyDescent="0.3">
      <c r="A22" s="235" t="s">
        <v>56</v>
      </c>
      <c r="B22" s="212">
        <f>SUM(B16:B21)</f>
        <v>352</v>
      </c>
      <c r="C22" s="209">
        <f>SUM(C16:C21)</f>
        <v>175</v>
      </c>
      <c r="D22" s="209">
        <f t="shared" ref="D22:K22" si="1">SUM(D16:D21)</f>
        <v>735</v>
      </c>
      <c r="E22" s="209">
        <f t="shared" si="1"/>
        <v>0</v>
      </c>
      <c r="F22" s="210">
        <f t="shared" si="1"/>
        <v>3091</v>
      </c>
      <c r="G22" s="212">
        <f t="shared" si="1"/>
        <v>137</v>
      </c>
      <c r="H22" s="209">
        <f t="shared" si="1"/>
        <v>41</v>
      </c>
      <c r="I22" s="209">
        <f t="shared" si="1"/>
        <v>259</v>
      </c>
      <c r="J22" s="209">
        <f t="shared" si="1"/>
        <v>1470</v>
      </c>
      <c r="K22" s="210">
        <f t="shared" si="1"/>
        <v>1197</v>
      </c>
    </row>
    <row r="23" spans="1:11" ht="16.5" thickBot="1" x14ac:dyDescent="0.3">
      <c r="A23" s="70"/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pans="1:11" ht="18.75" customHeight="1" x14ac:dyDescent="0.25">
      <c r="A24" s="239" t="s">
        <v>5</v>
      </c>
      <c r="B24" s="220">
        <f t="shared" ref="B24:K24" si="2">+B11-B22</f>
        <v>-83</v>
      </c>
      <c r="C24" s="213">
        <f t="shared" si="2"/>
        <v>-30</v>
      </c>
      <c r="D24" s="213">
        <f t="shared" si="2"/>
        <v>66</v>
      </c>
      <c r="E24" s="213">
        <f t="shared" si="2"/>
        <v>0</v>
      </c>
      <c r="F24" s="214">
        <f t="shared" si="2"/>
        <v>-1413</v>
      </c>
      <c r="G24" s="220">
        <f t="shared" si="2"/>
        <v>-27</v>
      </c>
      <c r="H24" s="213">
        <f t="shared" si="2"/>
        <v>12</v>
      </c>
      <c r="I24" s="213">
        <f t="shared" si="2"/>
        <v>412</v>
      </c>
      <c r="J24" s="213">
        <f t="shared" si="2"/>
        <v>-1379</v>
      </c>
      <c r="K24" s="214">
        <f t="shared" si="2"/>
        <v>-1134</v>
      </c>
    </row>
    <row r="25" spans="1:11" ht="20.25" customHeight="1" thickBot="1" x14ac:dyDescent="0.3">
      <c r="A25" s="240" t="s">
        <v>78</v>
      </c>
      <c r="B25" s="221">
        <f t="shared" ref="B25:K25" si="3">+IFERROR(B24/B22,0)*100</f>
        <v>-23.579545454545457</v>
      </c>
      <c r="C25" s="215">
        <f t="shared" si="3"/>
        <v>-17.142857142857142</v>
      </c>
      <c r="D25" s="215">
        <f t="shared" si="3"/>
        <v>8.9795918367346932</v>
      </c>
      <c r="E25" s="215">
        <f t="shared" si="3"/>
        <v>0</v>
      </c>
      <c r="F25" s="216">
        <f t="shared" si="3"/>
        <v>-45.713361371724361</v>
      </c>
      <c r="G25" s="221">
        <f t="shared" si="3"/>
        <v>-19.708029197080293</v>
      </c>
      <c r="H25" s="215">
        <f t="shared" si="3"/>
        <v>29.268292682926827</v>
      </c>
      <c r="I25" s="215">
        <f t="shared" si="3"/>
        <v>159.07335907335906</v>
      </c>
      <c r="J25" s="215">
        <f t="shared" si="3"/>
        <v>-93.80952380952381</v>
      </c>
      <c r="K25" s="216">
        <f t="shared" si="3"/>
        <v>-94.73684210526315</v>
      </c>
    </row>
    <row r="26" spans="1:11" x14ac:dyDescent="0.25">
      <c r="J26" s="18"/>
      <c r="K26" s="18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Normal="100" zoomScaleSheetLayoutView="100" workbookViewId="0">
      <selection activeCell="E19" sqref="E19"/>
    </sheetView>
  </sheetViews>
  <sheetFormatPr defaultRowHeight="15.75" x14ac:dyDescent="0.25"/>
  <cols>
    <col min="1" max="1" width="12.625" customWidth="1"/>
    <col min="2" max="2" width="12.375" customWidth="1"/>
    <col min="3" max="3" width="10" customWidth="1"/>
    <col min="4" max="4" width="9.875" customWidth="1"/>
    <col min="5" max="5" width="8.5" customWidth="1"/>
    <col min="6" max="6" width="13" customWidth="1"/>
    <col min="7" max="7" width="9.875" customWidth="1"/>
    <col min="8" max="8" width="10.5" customWidth="1"/>
    <col min="9" max="9" width="9.75" customWidth="1"/>
    <col min="10" max="10" width="13.5" customWidth="1"/>
    <col min="11" max="11" width="11.375" customWidth="1"/>
  </cols>
  <sheetData>
    <row r="1" spans="1:12" ht="45" customHeight="1" x14ac:dyDescent="0.25">
      <c r="A1" s="435" t="s">
        <v>274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</row>
    <row r="2" spans="1:12" ht="107.25" customHeight="1" x14ac:dyDescent="0.25">
      <c r="A2" s="21" t="s">
        <v>102</v>
      </c>
      <c r="B2" s="21" t="s">
        <v>103</v>
      </c>
      <c r="C2" s="48" t="s">
        <v>225</v>
      </c>
      <c r="D2" s="21" t="s">
        <v>224</v>
      </c>
      <c r="E2" s="48" t="s">
        <v>225</v>
      </c>
      <c r="F2" s="48" t="s">
        <v>157</v>
      </c>
      <c r="G2" s="48" t="s">
        <v>221</v>
      </c>
      <c r="H2" s="48" t="s">
        <v>158</v>
      </c>
      <c r="I2" s="48" t="s">
        <v>221</v>
      </c>
      <c r="J2" s="48" t="s">
        <v>159</v>
      </c>
      <c r="K2" s="48" t="s">
        <v>221</v>
      </c>
      <c r="L2" s="1"/>
    </row>
    <row r="3" spans="1:12" ht="21" customHeight="1" x14ac:dyDescent="0.25">
      <c r="A3" s="31" t="s">
        <v>179</v>
      </c>
      <c r="B3" s="313">
        <v>650</v>
      </c>
      <c r="C3" s="313">
        <v>460</v>
      </c>
      <c r="D3" s="313">
        <v>632</v>
      </c>
      <c r="E3" s="313">
        <v>451</v>
      </c>
      <c r="F3" s="313">
        <v>271</v>
      </c>
      <c r="G3" s="313">
        <v>142</v>
      </c>
      <c r="H3" s="313">
        <v>30</v>
      </c>
      <c r="I3" s="313">
        <v>16</v>
      </c>
      <c r="J3" s="313">
        <v>6</v>
      </c>
      <c r="K3" s="313">
        <v>4</v>
      </c>
    </row>
    <row r="4" spans="1:12" ht="24.75" customHeight="1" x14ac:dyDescent="0.25">
      <c r="A4" s="31" t="s">
        <v>180</v>
      </c>
      <c r="B4" s="314">
        <v>956</v>
      </c>
      <c r="C4" s="314">
        <v>632</v>
      </c>
      <c r="D4" s="314">
        <v>936</v>
      </c>
      <c r="E4" s="314">
        <v>620</v>
      </c>
      <c r="F4" s="314">
        <v>399</v>
      </c>
      <c r="G4" s="314">
        <v>192</v>
      </c>
      <c r="H4" s="314">
        <v>20</v>
      </c>
      <c r="I4" s="314">
        <v>12</v>
      </c>
      <c r="J4" s="314">
        <v>4</v>
      </c>
      <c r="K4" s="314">
        <v>2</v>
      </c>
    </row>
    <row r="5" spans="1:12" ht="19.5" customHeight="1" x14ac:dyDescent="0.25">
      <c r="A5" s="31" t="s">
        <v>181</v>
      </c>
      <c r="B5" s="314">
        <v>93</v>
      </c>
      <c r="C5" s="314">
        <v>58</v>
      </c>
      <c r="D5" s="314">
        <v>93</v>
      </c>
      <c r="E5" s="314">
        <v>58</v>
      </c>
      <c r="F5" s="314">
        <v>81</v>
      </c>
      <c r="G5" s="314">
        <v>27</v>
      </c>
      <c r="H5" s="314">
        <v>0</v>
      </c>
      <c r="I5" s="314">
        <v>0</v>
      </c>
      <c r="J5" s="314">
        <v>5</v>
      </c>
      <c r="K5" s="314">
        <v>2</v>
      </c>
    </row>
    <row r="6" spans="1:12" ht="21" customHeight="1" x14ac:dyDescent="0.25">
      <c r="A6" s="46" t="s">
        <v>182</v>
      </c>
      <c r="B6" s="313">
        <v>209</v>
      </c>
      <c r="C6" s="313">
        <v>145</v>
      </c>
      <c r="D6" s="313">
        <v>203</v>
      </c>
      <c r="E6" s="313">
        <v>141</v>
      </c>
      <c r="F6" s="313">
        <v>62</v>
      </c>
      <c r="G6" s="313">
        <v>19</v>
      </c>
      <c r="H6" s="313">
        <v>0</v>
      </c>
      <c r="I6" s="313">
        <v>0</v>
      </c>
      <c r="J6" s="313">
        <v>15</v>
      </c>
      <c r="K6" s="313">
        <v>1</v>
      </c>
    </row>
    <row r="7" spans="1:12" ht="18.75" customHeight="1" x14ac:dyDescent="0.25">
      <c r="A7" s="139" t="s">
        <v>56</v>
      </c>
      <c r="B7" s="315">
        <f t="shared" ref="B7:K7" si="0">SUM(B3:B6)</f>
        <v>1908</v>
      </c>
      <c r="C7" s="315">
        <f t="shared" si="0"/>
        <v>1295</v>
      </c>
      <c r="D7" s="315">
        <f t="shared" si="0"/>
        <v>1864</v>
      </c>
      <c r="E7" s="315">
        <f t="shared" si="0"/>
        <v>1270</v>
      </c>
      <c r="F7" s="315">
        <f t="shared" si="0"/>
        <v>813</v>
      </c>
      <c r="G7" s="315">
        <f t="shared" si="0"/>
        <v>380</v>
      </c>
      <c r="H7" s="315">
        <f t="shared" si="0"/>
        <v>50</v>
      </c>
      <c r="I7" s="315">
        <f t="shared" si="0"/>
        <v>28</v>
      </c>
      <c r="J7" s="315">
        <f t="shared" si="0"/>
        <v>30</v>
      </c>
      <c r="K7" s="315">
        <f t="shared" si="0"/>
        <v>9</v>
      </c>
    </row>
    <row r="8" spans="1:12" x14ac:dyDescent="0.25">
      <c r="H8" s="18"/>
      <c r="I8" s="18"/>
      <c r="J8" s="18"/>
      <c r="K8" s="18"/>
    </row>
    <row r="9" spans="1:12" x14ac:dyDescent="0.25">
      <c r="A9" s="18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topLeftCell="A13" zoomScaleNormal="100" zoomScaleSheetLayoutView="100" workbookViewId="0">
      <selection activeCell="P25" sqref="P25"/>
    </sheetView>
  </sheetViews>
  <sheetFormatPr defaultRowHeight="15.75" x14ac:dyDescent="0.25"/>
  <cols>
    <col min="1" max="2" width="10.625" customWidth="1"/>
    <col min="3" max="3" width="12" customWidth="1"/>
    <col min="4" max="11" width="10.625" customWidth="1"/>
  </cols>
  <sheetData>
    <row r="1" spans="1:11" ht="32.25" customHeight="1" x14ac:dyDescent="0.25">
      <c r="A1" s="487" t="s">
        <v>275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1" ht="17.25" customHeight="1" thickBot="1" x14ac:dyDescent="0.3">
      <c r="A2" s="79" t="s">
        <v>276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81.75" customHeight="1" thickBot="1" x14ac:dyDescent="0.3">
      <c r="A3" s="128" t="s">
        <v>104</v>
      </c>
      <c r="B3" s="129" t="s">
        <v>6</v>
      </c>
      <c r="C3" s="129" t="s">
        <v>7</v>
      </c>
      <c r="D3" s="130" t="s">
        <v>8</v>
      </c>
      <c r="E3" s="129" t="s">
        <v>9</v>
      </c>
      <c r="F3" s="129" t="s">
        <v>10</v>
      </c>
      <c r="G3" s="129" t="s">
        <v>11</v>
      </c>
      <c r="H3" s="129" t="s">
        <v>216</v>
      </c>
      <c r="I3" s="129" t="s">
        <v>217</v>
      </c>
      <c r="J3" s="131" t="s">
        <v>105</v>
      </c>
      <c r="K3" s="132" t="s">
        <v>56</v>
      </c>
    </row>
    <row r="4" spans="1:11" x14ac:dyDescent="0.25">
      <c r="A4" s="73" t="s">
        <v>285</v>
      </c>
      <c r="B4" s="80">
        <v>7</v>
      </c>
      <c r="C4" s="80">
        <v>12</v>
      </c>
      <c r="D4" s="80">
        <v>2</v>
      </c>
      <c r="E4" s="80">
        <v>116</v>
      </c>
      <c r="F4" s="80">
        <v>0</v>
      </c>
      <c r="G4" s="80">
        <v>0</v>
      </c>
      <c r="H4" s="80">
        <v>66</v>
      </c>
      <c r="I4" s="80">
        <v>0</v>
      </c>
      <c r="J4" s="80">
        <v>681</v>
      </c>
      <c r="K4" s="80">
        <f t="shared" ref="K4:K9" si="0">SUM(B4:J4)</f>
        <v>884</v>
      </c>
    </row>
    <row r="5" spans="1:11" x14ac:dyDescent="0.25">
      <c r="A5" s="71" t="s">
        <v>287</v>
      </c>
      <c r="B5" s="52">
        <v>2</v>
      </c>
      <c r="C5" s="52">
        <v>5</v>
      </c>
      <c r="D5" s="52">
        <v>9</v>
      </c>
      <c r="E5" s="52">
        <v>364</v>
      </c>
      <c r="F5" s="52">
        <v>1</v>
      </c>
      <c r="G5" s="52">
        <v>0</v>
      </c>
      <c r="H5" s="52">
        <v>43</v>
      </c>
      <c r="I5" s="52">
        <v>1</v>
      </c>
      <c r="J5" s="52">
        <v>410</v>
      </c>
      <c r="K5" s="52">
        <f t="shared" si="0"/>
        <v>835</v>
      </c>
    </row>
    <row r="6" spans="1:11" x14ac:dyDescent="0.25">
      <c r="A6" s="71" t="s">
        <v>581</v>
      </c>
      <c r="B6" s="52">
        <v>22</v>
      </c>
      <c r="C6" s="52">
        <v>2</v>
      </c>
      <c r="D6" s="52">
        <v>13</v>
      </c>
      <c r="E6" s="52">
        <v>0</v>
      </c>
      <c r="F6" s="52">
        <v>0</v>
      </c>
      <c r="G6" s="52">
        <v>0</v>
      </c>
      <c r="H6" s="52">
        <v>1</v>
      </c>
      <c r="I6" s="52">
        <v>0</v>
      </c>
      <c r="J6" s="52">
        <v>317</v>
      </c>
      <c r="K6" s="52">
        <f t="shared" si="0"/>
        <v>355</v>
      </c>
    </row>
    <row r="7" spans="1:11" x14ac:dyDescent="0.25">
      <c r="A7" s="71" t="s">
        <v>291</v>
      </c>
      <c r="B7" s="52">
        <v>5</v>
      </c>
      <c r="C7" s="52">
        <v>2</v>
      </c>
      <c r="D7" s="52">
        <v>5</v>
      </c>
      <c r="E7" s="52">
        <v>0</v>
      </c>
      <c r="F7" s="52">
        <v>0</v>
      </c>
      <c r="G7" s="52">
        <v>0</v>
      </c>
      <c r="H7" s="52">
        <v>4</v>
      </c>
      <c r="I7" s="52">
        <v>0</v>
      </c>
      <c r="J7" s="52">
        <v>128</v>
      </c>
      <c r="K7" s="52">
        <f t="shared" si="0"/>
        <v>144</v>
      </c>
    </row>
    <row r="8" spans="1:11" x14ac:dyDescent="0.25">
      <c r="A8" s="71" t="s">
        <v>293</v>
      </c>
      <c r="B8" s="52">
        <v>19</v>
      </c>
      <c r="C8" s="52">
        <v>15</v>
      </c>
      <c r="D8" s="52">
        <v>21</v>
      </c>
      <c r="E8" s="52">
        <v>11</v>
      </c>
      <c r="F8" s="52">
        <v>5</v>
      </c>
      <c r="G8" s="52">
        <v>0</v>
      </c>
      <c r="H8" s="52">
        <v>23</v>
      </c>
      <c r="I8" s="52">
        <v>10</v>
      </c>
      <c r="J8" s="52">
        <v>384</v>
      </c>
      <c r="K8" s="52">
        <f t="shared" si="0"/>
        <v>488</v>
      </c>
    </row>
    <row r="9" spans="1:11" x14ac:dyDescent="0.25">
      <c r="A9" s="71" t="s">
        <v>1366</v>
      </c>
      <c r="B9" s="52">
        <v>1</v>
      </c>
      <c r="C9" s="52">
        <v>1</v>
      </c>
      <c r="D9" s="52">
        <v>3</v>
      </c>
      <c r="E9" s="52">
        <v>23</v>
      </c>
      <c r="F9" s="52">
        <v>0</v>
      </c>
      <c r="G9" s="52">
        <v>0</v>
      </c>
      <c r="H9" s="52">
        <v>7</v>
      </c>
      <c r="I9" s="52">
        <v>0</v>
      </c>
      <c r="J9" s="52">
        <v>80</v>
      </c>
      <c r="K9" s="52">
        <f t="shared" si="0"/>
        <v>115</v>
      </c>
    </row>
    <row r="10" spans="1:11" x14ac:dyDescent="0.25">
      <c r="A10" s="59" t="s">
        <v>56</v>
      </c>
      <c r="B10" s="59">
        <f>SUM(B4:B9)</f>
        <v>56</v>
      </c>
      <c r="C10" s="59">
        <f t="shared" ref="C10:J10" si="1">SUM(C4:C9)</f>
        <v>37</v>
      </c>
      <c r="D10" s="59">
        <f t="shared" si="1"/>
        <v>53</v>
      </c>
      <c r="E10" s="59">
        <f t="shared" si="1"/>
        <v>514</v>
      </c>
      <c r="F10" s="59">
        <f t="shared" si="1"/>
        <v>6</v>
      </c>
      <c r="G10" s="59">
        <f t="shared" si="1"/>
        <v>0</v>
      </c>
      <c r="H10" s="59">
        <f t="shared" si="1"/>
        <v>144</v>
      </c>
      <c r="I10" s="59">
        <f t="shared" si="1"/>
        <v>11</v>
      </c>
      <c r="J10" s="59">
        <f t="shared" si="1"/>
        <v>2000</v>
      </c>
      <c r="K10" s="59">
        <f>SUM(K4:K9)</f>
        <v>2821</v>
      </c>
    </row>
    <row r="11" spans="1:11" ht="9.7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pans="1:11" ht="16.5" thickBot="1" x14ac:dyDescent="0.3">
      <c r="A12" s="79" t="s">
        <v>230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ht="78.75" x14ac:dyDescent="0.25">
      <c r="A13" s="356" t="s">
        <v>104</v>
      </c>
      <c r="B13" s="357" t="s">
        <v>6</v>
      </c>
      <c r="C13" s="357" t="s">
        <v>7</v>
      </c>
      <c r="D13" s="358" t="s">
        <v>8</v>
      </c>
      <c r="E13" s="357" t="s">
        <v>9</v>
      </c>
      <c r="F13" s="357" t="s">
        <v>10</v>
      </c>
      <c r="G13" s="357" t="s">
        <v>11</v>
      </c>
      <c r="H13" s="357" t="s">
        <v>216</v>
      </c>
      <c r="I13" s="357" t="s">
        <v>217</v>
      </c>
      <c r="J13" s="359" t="s">
        <v>105</v>
      </c>
      <c r="K13" s="360" t="s">
        <v>56</v>
      </c>
    </row>
    <row r="14" spans="1:11" x14ac:dyDescent="0.25">
      <c r="A14" s="52" t="s">
        <v>1377</v>
      </c>
      <c r="B14" s="3">
        <v>16</v>
      </c>
      <c r="C14" s="3">
        <v>9</v>
      </c>
      <c r="D14" s="3">
        <v>14</v>
      </c>
      <c r="E14" s="3">
        <v>3</v>
      </c>
      <c r="F14" s="3">
        <v>12</v>
      </c>
      <c r="G14" s="3"/>
      <c r="H14" s="3">
        <v>13</v>
      </c>
      <c r="I14" s="3">
        <v>4</v>
      </c>
      <c r="J14" s="3">
        <v>439</v>
      </c>
      <c r="K14" s="52">
        <f t="shared" ref="K14:K19" si="2">SUM(B14:J14)</f>
        <v>510</v>
      </c>
    </row>
    <row r="15" spans="1:11" x14ac:dyDescent="0.25">
      <c r="A15" s="52" t="s">
        <v>1378</v>
      </c>
      <c r="B15" s="3">
        <v>3</v>
      </c>
      <c r="C15" s="3">
        <v>2</v>
      </c>
      <c r="D15" s="3">
        <v>3</v>
      </c>
      <c r="E15" s="3">
        <v>2</v>
      </c>
      <c r="F15" s="3">
        <v>1</v>
      </c>
      <c r="G15" s="3"/>
      <c r="H15" s="3">
        <v>5</v>
      </c>
      <c r="I15" s="3"/>
      <c r="J15" s="3">
        <v>98</v>
      </c>
      <c r="K15" s="52">
        <f t="shared" si="2"/>
        <v>114</v>
      </c>
    </row>
    <row r="16" spans="1:11" x14ac:dyDescent="0.25">
      <c r="A16" s="3" t="s">
        <v>1379</v>
      </c>
      <c r="B16" s="3">
        <v>8</v>
      </c>
      <c r="C16" s="3">
        <v>11</v>
      </c>
      <c r="D16" s="3">
        <v>3</v>
      </c>
      <c r="E16" s="3">
        <v>89</v>
      </c>
      <c r="F16" s="3">
        <v>2</v>
      </c>
      <c r="G16" s="3"/>
      <c r="H16" s="3">
        <v>43</v>
      </c>
      <c r="I16" s="3">
        <v>1</v>
      </c>
      <c r="J16" s="3">
        <v>788</v>
      </c>
      <c r="K16" s="52">
        <f t="shared" si="2"/>
        <v>945</v>
      </c>
    </row>
    <row r="17" spans="1:11" x14ac:dyDescent="0.25">
      <c r="A17" s="52" t="s">
        <v>1380</v>
      </c>
      <c r="B17" s="52">
        <v>3</v>
      </c>
      <c r="C17" s="52">
        <v>10</v>
      </c>
      <c r="D17" s="52">
        <v>2</v>
      </c>
      <c r="E17" s="52">
        <v>387</v>
      </c>
      <c r="F17" s="52">
        <v>8</v>
      </c>
      <c r="G17" s="52"/>
      <c r="H17" s="52">
        <v>56</v>
      </c>
      <c r="I17" s="52"/>
      <c r="J17" s="52">
        <v>456</v>
      </c>
      <c r="K17" s="52">
        <f t="shared" si="2"/>
        <v>922</v>
      </c>
    </row>
    <row r="18" spans="1:11" x14ac:dyDescent="0.25">
      <c r="A18" s="52" t="s">
        <v>1381</v>
      </c>
      <c r="B18" s="3">
        <v>6</v>
      </c>
      <c r="C18" s="3">
        <v>2</v>
      </c>
      <c r="D18" s="3">
        <v>8</v>
      </c>
      <c r="E18" s="3"/>
      <c r="F18" s="3"/>
      <c r="G18" s="3"/>
      <c r="H18" s="3">
        <v>2</v>
      </c>
      <c r="I18" s="3"/>
      <c r="J18" s="3">
        <v>243</v>
      </c>
      <c r="K18" s="52">
        <f t="shared" si="2"/>
        <v>261</v>
      </c>
    </row>
    <row r="19" spans="1:11" x14ac:dyDescent="0.25">
      <c r="A19" s="52" t="s">
        <v>1382</v>
      </c>
      <c r="B19" s="3">
        <v>2</v>
      </c>
      <c r="C19" s="3">
        <v>1</v>
      </c>
      <c r="D19" s="3"/>
      <c r="E19" s="3">
        <v>3</v>
      </c>
      <c r="F19" s="3"/>
      <c r="G19" s="3"/>
      <c r="H19" s="3">
        <v>6</v>
      </c>
      <c r="I19" s="3"/>
      <c r="J19" s="3">
        <v>36</v>
      </c>
      <c r="K19" s="52">
        <f t="shared" si="2"/>
        <v>48</v>
      </c>
    </row>
    <row r="20" spans="1:11" x14ac:dyDescent="0.25">
      <c r="A20" s="59" t="s">
        <v>56</v>
      </c>
      <c r="B20" s="59">
        <f>SUM(B14:B19)</f>
        <v>38</v>
      </c>
      <c r="C20" s="59">
        <f t="shared" ref="C20:J20" si="3">SUM(C14:C19)</f>
        <v>35</v>
      </c>
      <c r="D20" s="59">
        <f t="shared" si="3"/>
        <v>30</v>
      </c>
      <c r="E20" s="59">
        <f t="shared" si="3"/>
        <v>484</v>
      </c>
      <c r="F20" s="59">
        <f t="shared" si="3"/>
        <v>23</v>
      </c>
      <c r="G20" s="59">
        <f t="shared" si="3"/>
        <v>0</v>
      </c>
      <c r="H20" s="59">
        <f t="shared" si="3"/>
        <v>125</v>
      </c>
      <c r="I20" s="59">
        <f t="shared" si="3"/>
        <v>5</v>
      </c>
      <c r="J20" s="59">
        <f t="shared" si="3"/>
        <v>2060</v>
      </c>
      <c r="K20" s="59">
        <f>SUM(K14:K19)</f>
        <v>2800</v>
      </c>
    </row>
    <row r="21" spans="1:11" ht="6" customHeight="1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1:11" ht="17.25" customHeight="1" x14ac:dyDescent="0.25">
      <c r="A22" s="59" t="s">
        <v>183</v>
      </c>
      <c r="B22" s="59">
        <f>+B10-B20</f>
        <v>18</v>
      </c>
      <c r="C22" s="59">
        <f t="shared" ref="C22:K22" si="4">+C10-C20</f>
        <v>2</v>
      </c>
      <c r="D22" s="59">
        <f t="shared" si="4"/>
        <v>23</v>
      </c>
      <c r="E22" s="59">
        <f t="shared" si="4"/>
        <v>30</v>
      </c>
      <c r="F22" s="59">
        <f t="shared" si="4"/>
        <v>-17</v>
      </c>
      <c r="G22" s="59">
        <f t="shared" si="4"/>
        <v>0</v>
      </c>
      <c r="H22" s="59"/>
      <c r="I22" s="59"/>
      <c r="J22" s="59">
        <f t="shared" si="4"/>
        <v>-60</v>
      </c>
      <c r="K22" s="59">
        <f t="shared" si="4"/>
        <v>21</v>
      </c>
    </row>
    <row r="23" spans="1:11" ht="18" customHeight="1" x14ac:dyDescent="0.25">
      <c r="A23" s="81" t="s">
        <v>178</v>
      </c>
      <c r="B23" s="144">
        <f t="shared" ref="B23:K23" si="5">+IFERROR(B22/B20,0)*100</f>
        <v>47.368421052631575</v>
      </c>
      <c r="C23" s="144">
        <f t="shared" si="5"/>
        <v>5.7142857142857144</v>
      </c>
      <c r="D23" s="144">
        <f t="shared" si="5"/>
        <v>76.666666666666671</v>
      </c>
      <c r="E23" s="144">
        <f t="shared" si="5"/>
        <v>6.1983471074380168</v>
      </c>
      <c r="F23" s="144">
        <f t="shared" si="5"/>
        <v>-73.91304347826086</v>
      </c>
      <c r="G23" s="144">
        <f t="shared" si="5"/>
        <v>0</v>
      </c>
      <c r="H23" s="144"/>
      <c r="I23" s="144"/>
      <c r="J23" s="144">
        <f t="shared" si="5"/>
        <v>-2.912621359223301</v>
      </c>
      <c r="K23" s="144">
        <f t="shared" si="5"/>
        <v>0.75</v>
      </c>
    </row>
    <row r="24" spans="1:11" x14ac:dyDescent="0.25">
      <c r="J24" s="18"/>
      <c r="K24" s="18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Normal="100" zoomScaleSheetLayoutView="100" workbookViewId="0">
      <pane xSplit="18840" topLeftCell="O1"/>
      <selection activeCell="A14" sqref="A14:D14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489" t="s">
        <v>277</v>
      </c>
      <c r="B1" s="489"/>
      <c r="C1" s="489"/>
      <c r="D1" s="489"/>
      <c r="E1" s="24"/>
      <c r="F1" s="24"/>
      <c r="G1" s="24"/>
      <c r="H1" s="24"/>
      <c r="I1" s="24"/>
    </row>
    <row r="2" spans="1:11" ht="19.5" thickBot="1" x14ac:dyDescent="0.35">
      <c r="A2" s="57" t="s">
        <v>276</v>
      </c>
      <c r="B2" s="24"/>
      <c r="C2" s="24"/>
      <c r="D2" s="24"/>
      <c r="E2" s="24"/>
      <c r="F2" s="24"/>
      <c r="G2" s="24"/>
      <c r="H2" s="24"/>
      <c r="I2" s="24"/>
    </row>
    <row r="3" spans="1:11" ht="16.5" thickBot="1" x14ac:dyDescent="0.3">
      <c r="A3" s="133" t="s">
        <v>106</v>
      </c>
      <c r="B3" s="98" t="s">
        <v>12</v>
      </c>
      <c r="C3" s="98" t="s">
        <v>14</v>
      </c>
      <c r="D3" s="125" t="s">
        <v>13</v>
      </c>
      <c r="E3" s="11"/>
      <c r="F3" s="11"/>
      <c r="G3" s="11"/>
      <c r="H3" s="12"/>
      <c r="I3" s="12"/>
      <c r="K3" s="8"/>
    </row>
    <row r="4" spans="1:11" x14ac:dyDescent="0.25">
      <c r="A4" s="84"/>
      <c r="B4" s="84"/>
      <c r="C4" s="84"/>
      <c r="D4" s="84"/>
      <c r="E4" s="8"/>
      <c r="F4" s="8"/>
      <c r="G4" s="8"/>
      <c r="H4" s="8"/>
      <c r="I4" s="8"/>
      <c r="K4" s="8"/>
    </row>
    <row r="5" spans="1:11" x14ac:dyDescent="0.25">
      <c r="A5" s="3"/>
      <c r="B5" s="3"/>
      <c r="C5" s="3"/>
      <c r="D5" s="3"/>
      <c r="E5" s="8"/>
      <c r="F5" s="8"/>
      <c r="G5" s="8"/>
      <c r="H5" s="8"/>
      <c r="I5" s="8"/>
      <c r="K5" s="9"/>
    </row>
    <row r="6" spans="1:11" x14ac:dyDescent="0.25">
      <c r="A6" s="3"/>
      <c r="B6" s="3"/>
      <c r="C6" s="3"/>
      <c r="D6" s="3"/>
      <c r="E6" s="8"/>
      <c r="F6" s="8"/>
      <c r="G6" s="8"/>
      <c r="H6" s="8"/>
      <c r="I6" s="8"/>
      <c r="K6" s="9"/>
    </row>
    <row r="7" spans="1:11" x14ac:dyDescent="0.25">
      <c r="A7" s="3"/>
      <c r="B7" s="3"/>
      <c r="C7" s="3"/>
      <c r="D7" s="3"/>
      <c r="E7" s="8"/>
      <c r="F7" s="8"/>
      <c r="G7" s="8"/>
      <c r="H7" s="8"/>
      <c r="I7" s="8"/>
      <c r="K7" s="9"/>
    </row>
    <row r="8" spans="1:11" x14ac:dyDescent="0.25">
      <c r="A8" s="3"/>
      <c r="B8" s="3"/>
      <c r="C8" s="3"/>
      <c r="D8" s="3"/>
      <c r="E8" s="8"/>
      <c r="F8" s="8"/>
      <c r="G8" s="8"/>
      <c r="H8" s="8"/>
      <c r="I8" s="8"/>
      <c r="K8" s="9"/>
    </row>
    <row r="9" spans="1:11" x14ac:dyDescent="0.25">
      <c r="A9" s="3"/>
      <c r="B9" s="3"/>
      <c r="C9" s="3"/>
      <c r="D9" s="3"/>
      <c r="E9" s="8"/>
      <c r="F9" s="8"/>
      <c r="G9" s="8"/>
      <c r="H9" s="8"/>
      <c r="I9" s="8"/>
      <c r="K9" s="9"/>
    </row>
    <row r="10" spans="1:11" x14ac:dyDescent="0.25">
      <c r="A10" s="59" t="s">
        <v>56</v>
      </c>
      <c r="B10" s="59">
        <f>SUM(B4:B9)</f>
        <v>0</v>
      </c>
      <c r="C10" s="59">
        <f>SUM(C4:C9)</f>
        <v>0</v>
      </c>
      <c r="D10" s="59">
        <f>SUM(D4:D9)</f>
        <v>0</v>
      </c>
      <c r="E10" s="8"/>
      <c r="F10" s="8"/>
      <c r="G10" s="8"/>
      <c r="H10" s="8"/>
      <c r="I10" s="8"/>
      <c r="K10" s="9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K11" s="9"/>
    </row>
    <row r="12" spans="1:11" ht="16.5" thickBot="1" x14ac:dyDescent="0.3">
      <c r="A12" s="57" t="s">
        <v>230</v>
      </c>
      <c r="B12" s="8"/>
      <c r="C12" s="8"/>
      <c r="D12" s="8"/>
      <c r="E12" s="8"/>
      <c r="F12" s="8"/>
      <c r="G12" s="8"/>
      <c r="H12" s="8"/>
      <c r="I12" s="8"/>
      <c r="K12" s="9"/>
    </row>
    <row r="13" spans="1:11" ht="16.5" thickBot="1" x14ac:dyDescent="0.3">
      <c r="A13" s="133" t="s">
        <v>106</v>
      </c>
      <c r="B13" s="98" t="s">
        <v>12</v>
      </c>
      <c r="C13" s="98" t="s">
        <v>14</v>
      </c>
      <c r="D13" s="125" t="s">
        <v>13</v>
      </c>
      <c r="E13" s="8"/>
      <c r="F13" s="8"/>
      <c r="G13" s="8"/>
      <c r="H13" s="8"/>
      <c r="I13" s="8"/>
      <c r="K13" s="9"/>
    </row>
    <row r="14" spans="1:11" x14ac:dyDescent="0.25">
      <c r="A14" s="378"/>
      <c r="B14" s="84"/>
      <c r="C14" s="378"/>
      <c r="D14" s="378"/>
      <c r="E14" s="8"/>
      <c r="F14" s="8"/>
      <c r="G14" s="8"/>
      <c r="H14" s="8"/>
      <c r="I14" s="8"/>
      <c r="K14" s="9"/>
    </row>
    <row r="15" spans="1:11" x14ac:dyDescent="0.25">
      <c r="A15" s="3"/>
      <c r="B15" s="3"/>
      <c r="C15" s="3"/>
      <c r="D15" s="3"/>
      <c r="E15" s="8"/>
      <c r="F15" s="8"/>
      <c r="G15" s="8"/>
      <c r="H15" s="8"/>
      <c r="I15" s="8"/>
      <c r="K15" s="9"/>
    </row>
    <row r="16" spans="1:11" x14ac:dyDescent="0.25">
      <c r="A16" s="3"/>
      <c r="B16" s="3"/>
      <c r="C16" s="3"/>
      <c r="D16" s="3"/>
      <c r="E16" s="8"/>
      <c r="F16" s="8"/>
      <c r="G16" s="8"/>
      <c r="H16" s="8"/>
      <c r="I16" s="8"/>
      <c r="K16" s="9"/>
    </row>
    <row r="17" spans="1:11" x14ac:dyDescent="0.25">
      <c r="A17" s="3"/>
      <c r="B17" s="3"/>
      <c r="C17" s="3"/>
      <c r="D17" s="3"/>
      <c r="E17" s="8"/>
      <c r="F17" s="8"/>
      <c r="G17" s="8"/>
      <c r="H17" s="8"/>
      <c r="I17" s="8"/>
      <c r="K17" s="9"/>
    </row>
    <row r="18" spans="1:11" x14ac:dyDescent="0.25">
      <c r="A18" s="3"/>
      <c r="B18" s="3"/>
      <c r="C18" s="3"/>
      <c r="D18" s="3"/>
      <c r="E18" s="8"/>
      <c r="F18" s="8"/>
      <c r="G18" s="8"/>
      <c r="H18" s="8"/>
      <c r="I18" s="8"/>
      <c r="K18" s="9"/>
    </row>
    <row r="19" spans="1:11" x14ac:dyDescent="0.25">
      <c r="A19" s="3"/>
      <c r="B19" s="3"/>
      <c r="C19" s="3"/>
      <c r="D19" s="3"/>
      <c r="E19" s="8"/>
      <c r="F19" s="8"/>
      <c r="G19" s="8"/>
      <c r="H19" s="8"/>
      <c r="I19" s="8"/>
      <c r="K19" s="9"/>
    </row>
    <row r="20" spans="1:11" x14ac:dyDescent="0.25">
      <c r="A20" s="59" t="s">
        <v>56</v>
      </c>
      <c r="B20" s="59">
        <f>SUM(B14:B19)</f>
        <v>0</v>
      </c>
      <c r="C20" s="59">
        <f>SUM(C14:C19)</f>
        <v>0</v>
      </c>
      <c r="D20" s="59">
        <f>SUM(D14:D19)</f>
        <v>0</v>
      </c>
      <c r="E20" s="8"/>
      <c r="F20" s="8"/>
      <c r="G20" s="8"/>
      <c r="H20" s="8"/>
      <c r="I20" s="8"/>
      <c r="K20" s="9"/>
    </row>
    <row r="21" spans="1:11" x14ac:dyDescent="0.25">
      <c r="B21" s="8"/>
      <c r="C21" s="8"/>
      <c r="D21" s="8"/>
      <c r="E21" s="8"/>
      <c r="F21" s="8"/>
      <c r="G21" s="8"/>
      <c r="H21" s="8"/>
      <c r="I21" s="8"/>
      <c r="K21" s="9"/>
    </row>
    <row r="22" spans="1:11" x14ac:dyDescent="0.25">
      <c r="A22" s="59" t="s">
        <v>183</v>
      </c>
      <c r="B22" s="59">
        <f>+B10-B20</f>
        <v>0</v>
      </c>
      <c r="C22" s="59">
        <f>+C10-C20</f>
        <v>0</v>
      </c>
      <c r="D22" s="59">
        <f>+D10-D20</f>
        <v>0</v>
      </c>
      <c r="E22" s="8"/>
      <c r="F22" s="8"/>
      <c r="G22" s="8"/>
      <c r="H22" s="8"/>
      <c r="I22" s="8"/>
      <c r="K22" s="9"/>
    </row>
    <row r="23" spans="1:11" x14ac:dyDescent="0.25">
      <c r="A23" s="81" t="s">
        <v>178</v>
      </c>
      <c r="B23" s="144">
        <f>+IFERROR(B22/B20,0)*100</f>
        <v>0</v>
      </c>
      <c r="C23" s="144">
        <f>+IFERROR(C22/C20,0)*100</f>
        <v>0</v>
      </c>
      <c r="D23" s="144">
        <f>+IFERROR(D22/D20,0)*100</f>
        <v>0</v>
      </c>
      <c r="E23" s="8"/>
      <c r="F23" s="8"/>
      <c r="G23" s="8"/>
      <c r="H23" s="8"/>
      <c r="I23" s="8"/>
      <c r="K23" s="9"/>
    </row>
    <row r="24" spans="1:11" x14ac:dyDescent="0.25">
      <c r="K24" s="9"/>
    </row>
    <row r="25" spans="1:11" x14ac:dyDescent="0.25">
      <c r="K25" s="9"/>
    </row>
    <row r="26" spans="1:11" x14ac:dyDescent="0.25">
      <c r="K26" s="9"/>
    </row>
    <row r="27" spans="1:11" x14ac:dyDescent="0.25">
      <c r="K27" s="9"/>
    </row>
    <row r="28" spans="1:11" x14ac:dyDescent="0.25">
      <c r="K28" s="9"/>
    </row>
    <row r="29" spans="1:11" x14ac:dyDescent="0.25">
      <c r="K29" s="9"/>
    </row>
    <row r="30" spans="1:11" x14ac:dyDescent="0.25">
      <c r="K30" s="9"/>
    </row>
    <row r="31" spans="1:11" x14ac:dyDescent="0.25">
      <c r="K31" s="9"/>
    </row>
    <row r="32" spans="1:11" x14ac:dyDescent="0.25">
      <c r="K32" s="9"/>
    </row>
    <row r="33" spans="11:11" x14ac:dyDescent="0.25">
      <c r="K33" s="9"/>
    </row>
    <row r="34" spans="11:11" x14ac:dyDescent="0.25">
      <c r="K34" s="9"/>
    </row>
    <row r="35" spans="11:11" x14ac:dyDescent="0.25">
      <c r="K35" s="9"/>
    </row>
    <row r="36" spans="11:11" x14ac:dyDescent="0.25">
      <c r="K36" s="9"/>
    </row>
    <row r="37" spans="11:11" x14ac:dyDescent="0.25">
      <c r="K37" s="9"/>
    </row>
    <row r="38" spans="11:11" x14ac:dyDescent="0.25">
      <c r="K38" s="10"/>
    </row>
    <row r="39" spans="11:11" x14ac:dyDescent="0.25">
      <c r="K39" s="8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B9" sqref="B9:F9"/>
    </sheetView>
  </sheetViews>
  <sheetFormatPr defaultRowHeight="15.75" x14ac:dyDescent="0.25"/>
  <cols>
    <col min="1" max="1" width="12.125" style="167" customWidth="1"/>
    <col min="2" max="2" width="26.625" style="167" customWidth="1"/>
    <col min="3" max="5" width="8" style="167" customWidth="1"/>
    <col min="6" max="6" width="11.5" style="167" customWidth="1"/>
    <col min="7" max="8" width="8" style="167" customWidth="1"/>
    <col min="9" max="9" width="7.75" style="167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188" t="s">
        <v>188</v>
      </c>
      <c r="B1" s="189"/>
      <c r="C1" s="189"/>
      <c r="D1" s="189"/>
      <c r="E1" s="189"/>
      <c r="F1" s="189"/>
    </row>
    <row r="2" spans="1:20" ht="20.100000000000001" customHeight="1" x14ac:dyDescent="0.25">
      <c r="A2" s="187" t="s">
        <v>189</v>
      </c>
      <c r="B2" s="390" t="s">
        <v>231</v>
      </c>
      <c r="C2" s="390"/>
      <c r="D2" s="390"/>
      <c r="E2" s="390"/>
      <c r="F2" s="390"/>
      <c r="G2" s="169"/>
      <c r="H2" s="169"/>
      <c r="I2" s="168"/>
      <c r="J2" s="170"/>
      <c r="K2" s="170"/>
    </row>
    <row r="3" spans="1:20" ht="20.100000000000001" customHeight="1" x14ac:dyDescent="0.25">
      <c r="A3" s="187" t="s">
        <v>207</v>
      </c>
      <c r="B3" s="389" t="s">
        <v>206</v>
      </c>
      <c r="C3" s="389"/>
      <c r="D3" s="389"/>
      <c r="E3" s="389"/>
      <c r="F3" s="389"/>
      <c r="G3" s="168"/>
      <c r="H3" s="168"/>
      <c r="I3" s="168"/>
      <c r="J3" s="170"/>
      <c r="K3" s="170"/>
    </row>
    <row r="4" spans="1:20" ht="27.75" customHeight="1" x14ac:dyDescent="0.25">
      <c r="A4" s="187" t="s">
        <v>208</v>
      </c>
      <c r="B4" s="391" t="s">
        <v>232</v>
      </c>
      <c r="C4" s="391"/>
      <c r="D4" s="391"/>
      <c r="E4" s="391"/>
      <c r="F4" s="391"/>
    </row>
    <row r="5" spans="1:20" ht="34.5" customHeight="1" x14ac:dyDescent="0.25">
      <c r="A5" s="187" t="s">
        <v>209</v>
      </c>
      <c r="B5" s="385" t="s">
        <v>233</v>
      </c>
      <c r="C5" s="385"/>
      <c r="D5" s="385"/>
      <c r="E5" s="385"/>
      <c r="F5" s="385"/>
      <c r="G5" s="168"/>
      <c r="H5" s="168"/>
      <c r="I5" s="168"/>
      <c r="J5" s="170"/>
      <c r="K5" s="170"/>
    </row>
    <row r="6" spans="1:20" ht="24.75" customHeight="1" x14ac:dyDescent="0.25">
      <c r="A6" s="187" t="s">
        <v>210</v>
      </c>
      <c r="B6" s="389" t="s">
        <v>234</v>
      </c>
      <c r="C6" s="389"/>
      <c r="D6" s="389"/>
      <c r="E6" s="389"/>
      <c r="F6" s="389"/>
      <c r="G6" s="168"/>
      <c r="H6" s="168"/>
      <c r="I6" s="168"/>
      <c r="J6" s="170"/>
      <c r="K6" s="170"/>
    </row>
    <row r="7" spans="1:20" ht="20.100000000000001" customHeight="1" x14ac:dyDescent="0.25">
      <c r="A7" s="187" t="s">
        <v>211</v>
      </c>
      <c r="B7" s="389" t="s">
        <v>235</v>
      </c>
      <c r="C7" s="389"/>
      <c r="D7" s="389"/>
      <c r="E7" s="389"/>
      <c r="F7" s="389"/>
      <c r="G7" s="168"/>
      <c r="H7" s="168"/>
      <c r="I7" s="168"/>
      <c r="J7" s="170"/>
      <c r="K7" s="170"/>
    </row>
    <row r="8" spans="1:20" ht="20.100000000000001" customHeight="1" x14ac:dyDescent="0.25">
      <c r="A8" s="187" t="s">
        <v>190</v>
      </c>
      <c r="B8" s="389" t="s">
        <v>236</v>
      </c>
      <c r="C8" s="389"/>
      <c r="D8" s="389"/>
      <c r="E8" s="389"/>
      <c r="F8" s="389"/>
      <c r="G8" s="168"/>
      <c r="H8" s="168"/>
      <c r="I8" s="168"/>
      <c r="J8" s="170"/>
      <c r="K8" s="170"/>
      <c r="L8" s="8"/>
      <c r="M8" s="8"/>
      <c r="N8" s="8"/>
    </row>
    <row r="9" spans="1:20" ht="37.5" customHeight="1" x14ac:dyDescent="0.25">
      <c r="A9" s="187" t="s">
        <v>202</v>
      </c>
      <c r="B9" s="385" t="s">
        <v>237</v>
      </c>
      <c r="C9" s="385"/>
      <c r="D9" s="385"/>
      <c r="E9" s="385"/>
      <c r="F9" s="385"/>
      <c r="G9" s="168"/>
      <c r="H9" s="168"/>
      <c r="I9" s="168"/>
      <c r="J9" s="170"/>
      <c r="K9" s="170"/>
      <c r="L9" s="8"/>
      <c r="M9" s="8"/>
      <c r="N9" s="8"/>
    </row>
    <row r="10" spans="1:20" ht="37.5" customHeight="1" x14ac:dyDescent="0.25">
      <c r="A10" s="187" t="s">
        <v>203</v>
      </c>
      <c r="B10" s="385" t="s">
        <v>238</v>
      </c>
      <c r="C10" s="385"/>
      <c r="D10" s="385"/>
      <c r="E10" s="385"/>
      <c r="F10" s="385"/>
      <c r="G10" s="168"/>
      <c r="H10" s="168"/>
      <c r="I10" s="168"/>
      <c r="J10" s="170"/>
      <c r="K10" s="170"/>
      <c r="L10" s="8"/>
      <c r="M10" s="8"/>
      <c r="N10" s="8"/>
    </row>
    <row r="11" spans="1:20" ht="20.100000000000001" customHeight="1" x14ac:dyDescent="0.25">
      <c r="A11" s="187" t="s">
        <v>191</v>
      </c>
      <c r="B11" s="389" t="s">
        <v>251</v>
      </c>
      <c r="C11" s="389"/>
      <c r="D11" s="389"/>
      <c r="E11" s="389"/>
      <c r="F11" s="389"/>
      <c r="G11" s="171"/>
      <c r="H11" s="171"/>
      <c r="I11" s="171"/>
      <c r="J11" s="171"/>
      <c r="K11" s="171"/>
      <c r="L11" s="8"/>
      <c r="M11" s="8"/>
      <c r="N11" s="8"/>
    </row>
    <row r="12" spans="1:20" ht="20.100000000000001" customHeight="1" x14ac:dyDescent="0.25">
      <c r="A12" s="187" t="s">
        <v>204</v>
      </c>
      <c r="B12" s="385" t="s">
        <v>252</v>
      </c>
      <c r="C12" s="385"/>
      <c r="D12" s="385"/>
      <c r="E12" s="385"/>
      <c r="F12" s="385"/>
      <c r="G12" s="171"/>
      <c r="H12" s="171"/>
      <c r="I12" s="171"/>
      <c r="J12" s="171"/>
      <c r="K12" s="171"/>
      <c r="L12" s="8"/>
      <c r="M12" s="8"/>
      <c r="N12" s="8"/>
    </row>
    <row r="13" spans="1:20" ht="31.5" customHeight="1" x14ac:dyDescent="0.25">
      <c r="A13" s="187" t="s">
        <v>205</v>
      </c>
      <c r="B13" s="395" t="s">
        <v>239</v>
      </c>
      <c r="C13" s="395"/>
      <c r="D13" s="395"/>
      <c r="E13" s="395"/>
      <c r="F13" s="395"/>
      <c r="G13" s="183"/>
      <c r="H13" s="183"/>
      <c r="I13" s="183"/>
      <c r="J13" s="170"/>
      <c r="K13" s="170"/>
      <c r="L13" s="8"/>
      <c r="M13" s="8"/>
      <c r="N13" s="8"/>
    </row>
    <row r="14" spans="1:20" ht="23.25" customHeight="1" x14ac:dyDescent="0.25">
      <c r="A14" s="187" t="s">
        <v>192</v>
      </c>
      <c r="B14" s="396" t="s">
        <v>212</v>
      </c>
      <c r="C14" s="396"/>
      <c r="D14" s="396"/>
      <c r="E14" s="396"/>
      <c r="F14" s="396"/>
      <c r="G14" s="172"/>
      <c r="H14" s="172"/>
      <c r="I14" s="172"/>
      <c r="J14" s="172"/>
      <c r="K14" s="172"/>
    </row>
    <row r="15" spans="1:20" ht="32.25" customHeight="1" x14ac:dyDescent="0.25">
      <c r="A15" s="187" t="s">
        <v>193</v>
      </c>
      <c r="B15" s="397" t="s">
        <v>240</v>
      </c>
      <c r="C15" s="397"/>
      <c r="D15" s="397"/>
      <c r="E15" s="397"/>
      <c r="F15" s="397"/>
      <c r="G15" s="173"/>
      <c r="H15" s="173"/>
      <c r="I15" s="173"/>
      <c r="J15" s="173"/>
      <c r="K15" s="173"/>
      <c r="L15" s="8"/>
      <c r="M15" s="8"/>
      <c r="N15" s="8"/>
    </row>
    <row r="16" spans="1:20" ht="33.75" customHeight="1" x14ac:dyDescent="0.25">
      <c r="A16" s="187" t="s">
        <v>215</v>
      </c>
      <c r="B16" s="398" t="s">
        <v>241</v>
      </c>
      <c r="C16" s="398"/>
      <c r="D16" s="398"/>
      <c r="E16" s="398"/>
      <c r="F16" s="398"/>
      <c r="G16" s="174"/>
      <c r="H16" s="174"/>
      <c r="I16" s="174"/>
      <c r="J16" s="174"/>
      <c r="K16" s="175"/>
      <c r="L16" s="175"/>
      <c r="M16" s="175"/>
      <c r="N16" s="175"/>
      <c r="O16" s="175"/>
      <c r="P16" s="175"/>
      <c r="Q16" s="175"/>
      <c r="R16" s="175"/>
      <c r="S16" s="175"/>
      <c r="T16" s="175"/>
    </row>
    <row r="17" spans="1:11" ht="27" customHeight="1" x14ac:dyDescent="0.25">
      <c r="A17" s="187" t="s">
        <v>194</v>
      </c>
      <c r="B17" s="386" t="s">
        <v>242</v>
      </c>
      <c r="C17" s="386"/>
      <c r="D17" s="386"/>
      <c r="E17" s="386"/>
      <c r="F17" s="386"/>
      <c r="G17" s="176"/>
      <c r="H17" s="176"/>
      <c r="I17" s="176"/>
      <c r="J17" s="176"/>
      <c r="K17" s="176"/>
    </row>
    <row r="18" spans="1:11" ht="20.100000000000001" customHeight="1" x14ac:dyDescent="0.25">
      <c r="A18" s="187" t="s">
        <v>213</v>
      </c>
      <c r="B18" s="386" t="s">
        <v>243</v>
      </c>
      <c r="C18" s="386"/>
      <c r="D18" s="386"/>
      <c r="E18" s="386"/>
      <c r="F18" s="386"/>
      <c r="G18" s="176"/>
      <c r="H18" s="176"/>
      <c r="I18" s="176"/>
      <c r="J18" s="177"/>
      <c r="K18" s="177"/>
    </row>
    <row r="19" spans="1:11" ht="24.75" customHeight="1" x14ac:dyDescent="0.25">
      <c r="A19" s="187" t="s">
        <v>195</v>
      </c>
      <c r="B19" s="387" t="s">
        <v>244</v>
      </c>
      <c r="C19" s="387"/>
      <c r="D19" s="387"/>
      <c r="E19" s="387"/>
      <c r="F19" s="387"/>
      <c r="G19" s="184"/>
      <c r="H19" s="184"/>
      <c r="I19" s="184"/>
      <c r="J19" s="178"/>
      <c r="K19" s="178"/>
    </row>
    <row r="20" spans="1:11" ht="42" customHeight="1" x14ac:dyDescent="0.25">
      <c r="A20" s="187" t="s">
        <v>196</v>
      </c>
      <c r="B20" s="388" t="s">
        <v>245</v>
      </c>
      <c r="C20" s="388"/>
      <c r="D20" s="388"/>
      <c r="E20" s="388"/>
      <c r="F20" s="388"/>
      <c r="G20" s="185"/>
      <c r="H20" s="185"/>
      <c r="I20" s="185"/>
      <c r="J20" s="179"/>
      <c r="K20" s="179"/>
    </row>
    <row r="21" spans="1:11" ht="34.5" customHeight="1" x14ac:dyDescent="0.25">
      <c r="A21" s="187" t="s">
        <v>214</v>
      </c>
      <c r="B21" s="387" t="s">
        <v>246</v>
      </c>
      <c r="C21" s="387"/>
      <c r="D21" s="387"/>
      <c r="E21" s="387"/>
      <c r="F21" s="387"/>
      <c r="G21" s="184"/>
      <c r="H21" s="184"/>
      <c r="I21" s="184"/>
      <c r="J21" s="178"/>
      <c r="K21" s="178"/>
    </row>
    <row r="22" spans="1:11" ht="51.75" customHeight="1" x14ac:dyDescent="0.25">
      <c r="A22" s="187" t="s">
        <v>197</v>
      </c>
      <c r="B22" s="387" t="s">
        <v>247</v>
      </c>
      <c r="C22" s="387"/>
      <c r="D22" s="387"/>
      <c r="E22" s="387"/>
      <c r="F22" s="387"/>
      <c r="G22" s="184"/>
      <c r="H22" s="184"/>
      <c r="I22" s="184"/>
      <c r="J22" s="178"/>
      <c r="K22" s="178"/>
    </row>
    <row r="23" spans="1:11" ht="20.100000000000001" customHeight="1" x14ac:dyDescent="0.25">
      <c r="A23" s="187" t="s">
        <v>198</v>
      </c>
      <c r="B23" s="393" t="s">
        <v>248</v>
      </c>
      <c r="C23" s="393"/>
      <c r="D23" s="393"/>
      <c r="E23" s="393"/>
      <c r="F23" s="393"/>
      <c r="G23" s="186"/>
      <c r="H23" s="186"/>
      <c r="I23" s="186"/>
      <c r="J23" s="180"/>
      <c r="K23" s="180"/>
    </row>
    <row r="24" spans="1:11" ht="20.100000000000001" customHeight="1" x14ac:dyDescent="0.25">
      <c r="A24" s="187" t="s">
        <v>199</v>
      </c>
      <c r="B24" s="394" t="s">
        <v>249</v>
      </c>
      <c r="C24" s="394"/>
      <c r="D24" s="394"/>
      <c r="E24" s="394"/>
      <c r="F24" s="394"/>
      <c r="G24" s="173"/>
      <c r="H24" s="173"/>
      <c r="I24" s="173"/>
      <c r="J24" s="181"/>
      <c r="K24" s="181"/>
    </row>
    <row r="25" spans="1:11" ht="20.100000000000001" customHeight="1" x14ac:dyDescent="0.25">
      <c r="A25" s="187" t="s">
        <v>200</v>
      </c>
      <c r="B25" s="392" t="s">
        <v>250</v>
      </c>
      <c r="C25" s="392"/>
      <c r="D25" s="392"/>
      <c r="E25" s="392"/>
      <c r="F25" s="392"/>
      <c r="G25" s="173"/>
      <c r="H25" s="173"/>
      <c r="I25" s="173"/>
      <c r="J25" s="181"/>
      <c r="K25" s="181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view="pageBreakPreview" topLeftCell="A159" zoomScaleNormal="100" zoomScaleSheetLayoutView="100" workbookViewId="0">
      <selection activeCell="G185" sqref="G185"/>
    </sheetView>
  </sheetViews>
  <sheetFormatPr defaultRowHeight="15.75" x14ac:dyDescent="0.25"/>
  <cols>
    <col min="1" max="1" width="25.625" style="13" customWidth="1"/>
    <col min="2" max="2" width="41.875" style="13" customWidth="1"/>
    <col min="3" max="3" width="41.375" style="13" customWidth="1"/>
    <col min="4" max="4" width="12.25" style="13" customWidth="1"/>
    <col min="5" max="5" width="15" style="13" customWidth="1"/>
    <col min="6" max="6" width="9" style="13"/>
  </cols>
  <sheetData>
    <row r="1" spans="1:6" ht="41.25" customHeight="1" x14ac:dyDescent="0.25">
      <c r="A1" s="490" t="s">
        <v>278</v>
      </c>
      <c r="B1" s="490"/>
      <c r="C1" s="490"/>
      <c r="D1" s="490"/>
      <c r="E1" s="490"/>
      <c r="F1" s="490"/>
    </row>
    <row r="2" spans="1:6" ht="16.5" thickBot="1" x14ac:dyDescent="0.3">
      <c r="A2" s="23" t="s">
        <v>49</v>
      </c>
    </row>
    <row r="3" spans="1:6" ht="16.5" thickBot="1" x14ac:dyDescent="0.3">
      <c r="A3" s="111" t="s">
        <v>52</v>
      </c>
      <c r="B3" s="324" t="s">
        <v>80</v>
      </c>
      <c r="C3" s="324" t="s">
        <v>132</v>
      </c>
      <c r="D3" s="324" t="s">
        <v>128</v>
      </c>
      <c r="E3" s="324" t="s">
        <v>107</v>
      </c>
      <c r="F3" s="325" t="s">
        <v>108</v>
      </c>
    </row>
    <row r="4" spans="1:6" x14ac:dyDescent="0.25">
      <c r="A4" s="326" t="s">
        <v>285</v>
      </c>
      <c r="B4" s="327" t="s">
        <v>308</v>
      </c>
      <c r="C4" s="327" t="s">
        <v>308</v>
      </c>
      <c r="D4" s="327" t="s">
        <v>309</v>
      </c>
      <c r="E4" s="328" t="s">
        <v>310</v>
      </c>
      <c r="F4" s="329" t="s">
        <v>311</v>
      </c>
    </row>
    <row r="5" spans="1:6" x14ac:dyDescent="0.25">
      <c r="A5" s="326" t="s">
        <v>285</v>
      </c>
      <c r="B5" s="327" t="s">
        <v>312</v>
      </c>
      <c r="C5" s="327" t="s">
        <v>312</v>
      </c>
      <c r="D5" s="327" t="s">
        <v>309</v>
      </c>
      <c r="E5" s="328" t="s">
        <v>310</v>
      </c>
      <c r="F5" s="329" t="s">
        <v>311</v>
      </c>
    </row>
    <row r="6" spans="1:6" x14ac:dyDescent="0.25">
      <c r="A6" s="326" t="s">
        <v>285</v>
      </c>
      <c r="B6" s="327" t="s">
        <v>313</v>
      </c>
      <c r="C6" s="327" t="s">
        <v>313</v>
      </c>
      <c r="D6" s="327" t="s">
        <v>309</v>
      </c>
      <c r="E6" s="328" t="s">
        <v>310</v>
      </c>
      <c r="F6" s="329" t="s">
        <v>311</v>
      </c>
    </row>
    <row r="7" spans="1:6" x14ac:dyDescent="0.25">
      <c r="A7" s="326" t="s">
        <v>287</v>
      </c>
      <c r="B7" s="327" t="s">
        <v>314</v>
      </c>
      <c r="C7" s="327" t="s">
        <v>314</v>
      </c>
      <c r="D7" s="327" t="s">
        <v>309</v>
      </c>
      <c r="E7" s="328" t="s">
        <v>310</v>
      </c>
      <c r="F7" s="329" t="s">
        <v>311</v>
      </c>
    </row>
    <row r="8" spans="1:6" x14ac:dyDescent="0.25">
      <c r="A8" s="326" t="s">
        <v>287</v>
      </c>
      <c r="B8" s="327" t="s">
        <v>314</v>
      </c>
      <c r="C8" s="327" t="s">
        <v>314</v>
      </c>
      <c r="D8" s="327" t="s">
        <v>309</v>
      </c>
      <c r="E8" s="328" t="s">
        <v>315</v>
      </c>
      <c r="F8" s="329" t="s">
        <v>311</v>
      </c>
    </row>
    <row r="9" spans="1:6" x14ac:dyDescent="0.25">
      <c r="A9" s="326" t="s">
        <v>287</v>
      </c>
      <c r="B9" s="327" t="s">
        <v>316</v>
      </c>
      <c r="C9" s="327" t="s">
        <v>317</v>
      </c>
      <c r="D9" s="327" t="s">
        <v>309</v>
      </c>
      <c r="E9" s="328" t="s">
        <v>310</v>
      </c>
      <c r="F9" s="329" t="s">
        <v>311</v>
      </c>
    </row>
    <row r="10" spans="1:6" x14ac:dyDescent="0.25">
      <c r="A10" s="326" t="s">
        <v>287</v>
      </c>
      <c r="B10" s="327" t="s">
        <v>318</v>
      </c>
      <c r="C10" s="327" t="s">
        <v>318</v>
      </c>
      <c r="D10" s="327" t="s">
        <v>309</v>
      </c>
      <c r="E10" s="328" t="s">
        <v>310</v>
      </c>
      <c r="F10" s="329" t="s">
        <v>311</v>
      </c>
    </row>
    <row r="11" spans="1:6" x14ac:dyDescent="0.25">
      <c r="A11" s="326" t="s">
        <v>287</v>
      </c>
      <c r="B11" s="327" t="s">
        <v>319</v>
      </c>
      <c r="C11" s="327" t="s">
        <v>319</v>
      </c>
      <c r="D11" s="327" t="s">
        <v>309</v>
      </c>
      <c r="E11" s="328" t="s">
        <v>310</v>
      </c>
      <c r="F11" s="329" t="s">
        <v>311</v>
      </c>
    </row>
    <row r="12" spans="1:6" x14ac:dyDescent="0.25">
      <c r="A12" s="326" t="s">
        <v>287</v>
      </c>
      <c r="B12" s="327" t="s">
        <v>320</v>
      </c>
      <c r="C12" s="327" t="s">
        <v>320</v>
      </c>
      <c r="D12" s="327" t="s">
        <v>309</v>
      </c>
      <c r="E12" s="328" t="s">
        <v>310</v>
      </c>
      <c r="F12" s="329" t="s">
        <v>311</v>
      </c>
    </row>
    <row r="13" spans="1:6" x14ac:dyDescent="0.25">
      <c r="A13" s="326" t="s">
        <v>287</v>
      </c>
      <c r="B13" s="327" t="s">
        <v>321</v>
      </c>
      <c r="C13" s="327" t="s">
        <v>322</v>
      </c>
      <c r="D13" s="327" t="s">
        <v>309</v>
      </c>
      <c r="E13" s="328" t="s">
        <v>310</v>
      </c>
      <c r="F13" s="329" t="s">
        <v>311</v>
      </c>
    </row>
    <row r="14" spans="1:6" x14ac:dyDescent="0.25">
      <c r="A14" s="326" t="s">
        <v>287</v>
      </c>
      <c r="B14" s="327" t="s">
        <v>321</v>
      </c>
      <c r="C14" s="327" t="s">
        <v>322</v>
      </c>
      <c r="D14" s="327" t="s">
        <v>323</v>
      </c>
      <c r="E14" s="328" t="s">
        <v>310</v>
      </c>
      <c r="F14" s="329" t="s">
        <v>311</v>
      </c>
    </row>
    <row r="15" spans="1:6" x14ac:dyDescent="0.25">
      <c r="A15" s="326" t="s">
        <v>287</v>
      </c>
      <c r="B15" s="327" t="s">
        <v>324</v>
      </c>
      <c r="C15" s="327" t="s">
        <v>324</v>
      </c>
      <c r="D15" s="327" t="s">
        <v>309</v>
      </c>
      <c r="E15" s="328" t="s">
        <v>310</v>
      </c>
      <c r="F15" s="329" t="s">
        <v>311</v>
      </c>
    </row>
    <row r="16" spans="1:6" x14ac:dyDescent="0.25">
      <c r="A16" s="326" t="s">
        <v>287</v>
      </c>
      <c r="B16" s="327" t="s">
        <v>325</v>
      </c>
      <c r="C16" s="327" t="s">
        <v>326</v>
      </c>
      <c r="D16" s="327" t="s">
        <v>309</v>
      </c>
      <c r="E16" s="328" t="s">
        <v>310</v>
      </c>
      <c r="F16" s="329" t="s">
        <v>311</v>
      </c>
    </row>
    <row r="17" spans="1:6" x14ac:dyDescent="0.25">
      <c r="A17" s="326" t="s">
        <v>287</v>
      </c>
      <c r="B17" s="327" t="s">
        <v>325</v>
      </c>
      <c r="C17" s="327" t="s">
        <v>327</v>
      </c>
      <c r="D17" s="327" t="s">
        <v>309</v>
      </c>
      <c r="E17" s="328" t="s">
        <v>310</v>
      </c>
      <c r="F17" s="329" t="s">
        <v>311</v>
      </c>
    </row>
    <row r="18" spans="1:6" x14ac:dyDescent="0.25">
      <c r="A18" s="326" t="s">
        <v>287</v>
      </c>
      <c r="B18" s="327" t="s">
        <v>328</v>
      </c>
      <c r="C18" s="327" t="s">
        <v>328</v>
      </c>
      <c r="D18" s="327" t="s">
        <v>309</v>
      </c>
      <c r="E18" s="328" t="s">
        <v>310</v>
      </c>
      <c r="F18" s="329" t="s">
        <v>311</v>
      </c>
    </row>
    <row r="19" spans="1:6" x14ac:dyDescent="0.25">
      <c r="A19" s="326" t="s">
        <v>287</v>
      </c>
      <c r="B19" s="327" t="s">
        <v>329</v>
      </c>
      <c r="C19" s="327" t="s">
        <v>329</v>
      </c>
      <c r="D19" s="327" t="s">
        <v>309</v>
      </c>
      <c r="E19" s="328" t="s">
        <v>310</v>
      </c>
      <c r="F19" s="329" t="s">
        <v>311</v>
      </c>
    </row>
    <row r="20" spans="1:6" x14ac:dyDescent="0.25">
      <c r="A20" s="326" t="s">
        <v>287</v>
      </c>
      <c r="B20" s="327" t="s">
        <v>330</v>
      </c>
      <c r="C20" s="327" t="s">
        <v>330</v>
      </c>
      <c r="D20" s="327" t="s">
        <v>309</v>
      </c>
      <c r="E20" s="328" t="s">
        <v>310</v>
      </c>
      <c r="F20" s="329" t="s">
        <v>311</v>
      </c>
    </row>
    <row r="21" spans="1:6" x14ac:dyDescent="0.25">
      <c r="A21" s="326" t="s">
        <v>287</v>
      </c>
      <c r="B21" s="327" t="s">
        <v>331</v>
      </c>
      <c r="C21" s="327" t="s">
        <v>331</v>
      </c>
      <c r="D21" s="327" t="s">
        <v>309</v>
      </c>
      <c r="E21" s="328" t="s">
        <v>310</v>
      </c>
      <c r="F21" s="329" t="s">
        <v>311</v>
      </c>
    </row>
    <row r="22" spans="1:6" x14ac:dyDescent="0.25">
      <c r="A22" s="326" t="s">
        <v>287</v>
      </c>
      <c r="B22" s="327" t="s">
        <v>332</v>
      </c>
      <c r="C22" s="327" t="s">
        <v>332</v>
      </c>
      <c r="D22" s="327" t="s">
        <v>309</v>
      </c>
      <c r="E22" s="328" t="s">
        <v>310</v>
      </c>
      <c r="F22" s="329" t="s">
        <v>311</v>
      </c>
    </row>
    <row r="23" spans="1:6" x14ac:dyDescent="0.25">
      <c r="A23" s="326" t="s">
        <v>287</v>
      </c>
      <c r="B23" s="327" t="s">
        <v>333</v>
      </c>
      <c r="C23" s="327" t="s">
        <v>333</v>
      </c>
      <c r="D23" s="327" t="s">
        <v>309</v>
      </c>
      <c r="E23" s="328" t="s">
        <v>310</v>
      </c>
      <c r="F23" s="329" t="s">
        <v>311</v>
      </c>
    </row>
    <row r="24" spans="1:6" x14ac:dyDescent="0.25">
      <c r="A24" s="326" t="s">
        <v>287</v>
      </c>
      <c r="B24" s="327" t="s">
        <v>334</v>
      </c>
      <c r="C24" s="327" t="s">
        <v>334</v>
      </c>
      <c r="D24" s="327" t="s">
        <v>309</v>
      </c>
      <c r="E24" s="328" t="s">
        <v>310</v>
      </c>
      <c r="F24" s="329" t="s">
        <v>311</v>
      </c>
    </row>
    <row r="25" spans="1:6" x14ac:dyDescent="0.25">
      <c r="A25" s="326" t="s">
        <v>287</v>
      </c>
      <c r="B25" s="327" t="s">
        <v>335</v>
      </c>
      <c r="C25" s="327" t="s">
        <v>335</v>
      </c>
      <c r="D25" s="327" t="s">
        <v>309</v>
      </c>
      <c r="E25" s="328" t="s">
        <v>310</v>
      </c>
      <c r="F25" s="329" t="s">
        <v>311</v>
      </c>
    </row>
    <row r="26" spans="1:6" x14ac:dyDescent="0.25">
      <c r="A26" s="326" t="s">
        <v>287</v>
      </c>
      <c r="B26" s="327" t="s">
        <v>336</v>
      </c>
      <c r="C26" s="327" t="s">
        <v>336</v>
      </c>
      <c r="D26" s="327" t="s">
        <v>309</v>
      </c>
      <c r="E26" s="328" t="s">
        <v>310</v>
      </c>
      <c r="F26" s="329" t="s">
        <v>311</v>
      </c>
    </row>
    <row r="27" spans="1:6" x14ac:dyDescent="0.25">
      <c r="A27" s="326" t="s">
        <v>287</v>
      </c>
      <c r="B27" s="327" t="s">
        <v>337</v>
      </c>
      <c r="C27" s="327" t="s">
        <v>337</v>
      </c>
      <c r="D27" s="327" t="s">
        <v>309</v>
      </c>
      <c r="E27" s="328" t="s">
        <v>310</v>
      </c>
      <c r="F27" s="329" t="s">
        <v>311</v>
      </c>
    </row>
    <row r="28" spans="1:6" x14ac:dyDescent="0.25">
      <c r="A28" s="326" t="s">
        <v>287</v>
      </c>
      <c r="B28" s="327" t="s">
        <v>338</v>
      </c>
      <c r="C28" s="327" t="s">
        <v>338</v>
      </c>
      <c r="D28" s="327" t="s">
        <v>309</v>
      </c>
      <c r="E28" s="328" t="s">
        <v>310</v>
      </c>
      <c r="F28" s="329" t="s">
        <v>311</v>
      </c>
    </row>
    <row r="29" spans="1:6" x14ac:dyDescent="0.25">
      <c r="A29" s="326" t="s">
        <v>287</v>
      </c>
      <c r="B29" s="327" t="s">
        <v>339</v>
      </c>
      <c r="C29" s="327" t="s">
        <v>339</v>
      </c>
      <c r="D29" s="327" t="s">
        <v>309</v>
      </c>
      <c r="E29" s="328" t="s">
        <v>310</v>
      </c>
      <c r="F29" s="329" t="s">
        <v>311</v>
      </c>
    </row>
    <row r="30" spans="1:6" x14ac:dyDescent="0.25">
      <c r="A30" s="326" t="s">
        <v>287</v>
      </c>
      <c r="B30" s="327" t="s">
        <v>340</v>
      </c>
      <c r="C30" s="327" t="s">
        <v>340</v>
      </c>
      <c r="D30" s="327" t="s">
        <v>309</v>
      </c>
      <c r="E30" s="328" t="s">
        <v>310</v>
      </c>
      <c r="F30" s="329" t="s">
        <v>311</v>
      </c>
    </row>
    <row r="31" spans="1:6" x14ac:dyDescent="0.25">
      <c r="A31" s="326" t="s">
        <v>287</v>
      </c>
      <c r="B31" s="327" t="s">
        <v>341</v>
      </c>
      <c r="C31" s="327" t="s">
        <v>341</v>
      </c>
      <c r="D31" s="327" t="s">
        <v>309</v>
      </c>
      <c r="E31" s="328" t="s">
        <v>310</v>
      </c>
      <c r="F31" s="329" t="s">
        <v>311</v>
      </c>
    </row>
    <row r="32" spans="1:6" x14ac:dyDescent="0.25">
      <c r="A32" s="326" t="s">
        <v>287</v>
      </c>
      <c r="B32" s="327" t="s">
        <v>342</v>
      </c>
      <c r="C32" s="327" t="s">
        <v>342</v>
      </c>
      <c r="D32" s="327" t="s">
        <v>309</v>
      </c>
      <c r="E32" s="328" t="s">
        <v>310</v>
      </c>
      <c r="F32" s="329" t="s">
        <v>311</v>
      </c>
    </row>
    <row r="33" spans="1:6" x14ac:dyDescent="0.25">
      <c r="A33" s="326" t="s">
        <v>287</v>
      </c>
      <c r="B33" s="327" t="s">
        <v>343</v>
      </c>
      <c r="C33" s="327" t="s">
        <v>343</v>
      </c>
      <c r="D33" s="327" t="s">
        <v>309</v>
      </c>
      <c r="E33" s="328" t="s">
        <v>310</v>
      </c>
      <c r="F33" s="329" t="s">
        <v>311</v>
      </c>
    </row>
    <row r="34" spans="1:6" x14ac:dyDescent="0.25">
      <c r="A34" s="326" t="s">
        <v>287</v>
      </c>
      <c r="B34" s="327" t="s">
        <v>344</v>
      </c>
      <c r="C34" s="327" t="s">
        <v>344</v>
      </c>
      <c r="D34" s="327" t="s">
        <v>309</v>
      </c>
      <c r="E34" s="328" t="s">
        <v>310</v>
      </c>
      <c r="F34" s="329" t="s">
        <v>311</v>
      </c>
    </row>
    <row r="35" spans="1:6" x14ac:dyDescent="0.25">
      <c r="A35" s="326" t="s">
        <v>287</v>
      </c>
      <c r="B35" s="327" t="s">
        <v>345</v>
      </c>
      <c r="C35" s="327" t="s">
        <v>345</v>
      </c>
      <c r="D35" s="327" t="s">
        <v>309</v>
      </c>
      <c r="E35" s="328" t="s">
        <v>310</v>
      </c>
      <c r="F35" s="329" t="s">
        <v>311</v>
      </c>
    </row>
    <row r="36" spans="1:6" x14ac:dyDescent="0.25">
      <c r="A36" s="326" t="s">
        <v>287</v>
      </c>
      <c r="B36" s="327" t="s">
        <v>346</v>
      </c>
      <c r="C36" s="327" t="s">
        <v>346</v>
      </c>
      <c r="D36" s="327" t="s">
        <v>309</v>
      </c>
      <c r="E36" s="328" t="s">
        <v>310</v>
      </c>
      <c r="F36" s="329" t="s">
        <v>311</v>
      </c>
    </row>
    <row r="37" spans="1:6" x14ac:dyDescent="0.25">
      <c r="A37" s="326" t="s">
        <v>289</v>
      </c>
      <c r="B37" s="327" t="s">
        <v>26</v>
      </c>
      <c r="C37" s="327" t="s">
        <v>26</v>
      </c>
      <c r="D37" s="327" t="s">
        <v>309</v>
      </c>
      <c r="E37" s="328" t="s">
        <v>310</v>
      </c>
      <c r="F37" s="329" t="s">
        <v>311</v>
      </c>
    </row>
    <row r="38" spans="1:6" x14ac:dyDescent="0.25">
      <c r="A38" s="326" t="s">
        <v>289</v>
      </c>
      <c r="B38" s="327" t="s">
        <v>347</v>
      </c>
      <c r="C38" s="327" t="s">
        <v>26</v>
      </c>
      <c r="D38" s="327" t="s">
        <v>323</v>
      </c>
      <c r="E38" s="328" t="s">
        <v>310</v>
      </c>
      <c r="F38" s="329" t="s">
        <v>311</v>
      </c>
    </row>
    <row r="39" spans="1:6" x14ac:dyDescent="0.25">
      <c r="A39" s="326" t="s">
        <v>289</v>
      </c>
      <c r="B39" s="327" t="s">
        <v>347</v>
      </c>
      <c r="C39" s="327" t="s">
        <v>26</v>
      </c>
      <c r="D39" s="327" t="s">
        <v>309</v>
      </c>
      <c r="E39" s="328" t="s">
        <v>348</v>
      </c>
      <c r="F39" s="329" t="s">
        <v>311</v>
      </c>
    </row>
    <row r="40" spans="1:6" x14ac:dyDescent="0.25">
      <c r="A40" s="326" t="s">
        <v>291</v>
      </c>
      <c r="B40" s="327" t="s">
        <v>349</v>
      </c>
      <c r="C40" s="327" t="s">
        <v>350</v>
      </c>
      <c r="D40" s="327" t="s">
        <v>309</v>
      </c>
      <c r="E40" s="328" t="s">
        <v>310</v>
      </c>
      <c r="F40" s="329" t="s">
        <v>311</v>
      </c>
    </row>
    <row r="41" spans="1:6" x14ac:dyDescent="0.25">
      <c r="A41" s="326" t="s">
        <v>291</v>
      </c>
      <c r="B41" s="327" t="s">
        <v>349</v>
      </c>
      <c r="C41" s="327" t="s">
        <v>350</v>
      </c>
      <c r="D41" s="327" t="s">
        <v>323</v>
      </c>
      <c r="E41" s="328" t="s">
        <v>310</v>
      </c>
      <c r="F41" s="329" t="s">
        <v>311</v>
      </c>
    </row>
    <row r="42" spans="1:6" x14ac:dyDescent="0.25">
      <c r="A42" s="326" t="s">
        <v>291</v>
      </c>
      <c r="B42" s="327" t="s">
        <v>349</v>
      </c>
      <c r="C42" s="327" t="s">
        <v>351</v>
      </c>
      <c r="D42" s="327" t="s">
        <v>309</v>
      </c>
      <c r="E42" s="328" t="s">
        <v>310</v>
      </c>
      <c r="F42" s="329" t="s">
        <v>311</v>
      </c>
    </row>
    <row r="43" spans="1:6" x14ac:dyDescent="0.25">
      <c r="A43" s="326" t="s">
        <v>293</v>
      </c>
      <c r="B43" s="327" t="s">
        <v>352</v>
      </c>
      <c r="C43" s="327" t="s">
        <v>353</v>
      </c>
      <c r="D43" s="327" t="s">
        <v>309</v>
      </c>
      <c r="E43" s="328" t="s">
        <v>315</v>
      </c>
      <c r="F43" s="329" t="s">
        <v>311</v>
      </c>
    </row>
    <row r="44" spans="1:6" x14ac:dyDescent="0.25">
      <c r="A44" s="326" t="s">
        <v>293</v>
      </c>
      <c r="B44" s="327" t="s">
        <v>354</v>
      </c>
      <c r="C44" s="327" t="s">
        <v>355</v>
      </c>
      <c r="D44" s="327" t="s">
        <v>309</v>
      </c>
      <c r="E44" s="328" t="s">
        <v>310</v>
      </c>
      <c r="F44" s="329" t="s">
        <v>311</v>
      </c>
    </row>
    <row r="45" spans="1:6" x14ac:dyDescent="0.25">
      <c r="A45" s="326" t="s">
        <v>293</v>
      </c>
      <c r="B45" s="327" t="s">
        <v>354</v>
      </c>
      <c r="C45" s="327" t="s">
        <v>355</v>
      </c>
      <c r="D45" s="327" t="s">
        <v>323</v>
      </c>
      <c r="E45" s="328" t="s">
        <v>310</v>
      </c>
      <c r="F45" s="329" t="s">
        <v>311</v>
      </c>
    </row>
    <row r="46" spans="1:6" x14ac:dyDescent="0.25">
      <c r="A46" s="326" t="s">
        <v>293</v>
      </c>
      <c r="B46" s="327" t="s">
        <v>356</v>
      </c>
      <c r="C46" s="327" t="s">
        <v>357</v>
      </c>
      <c r="D46" s="327" t="s">
        <v>309</v>
      </c>
      <c r="E46" s="328" t="s">
        <v>310</v>
      </c>
      <c r="F46" s="329" t="s">
        <v>311</v>
      </c>
    </row>
    <row r="47" spans="1:6" x14ac:dyDescent="0.25">
      <c r="A47" s="326" t="s">
        <v>293</v>
      </c>
      <c r="B47" s="327" t="s">
        <v>358</v>
      </c>
      <c r="C47" s="327" t="s">
        <v>359</v>
      </c>
      <c r="D47" s="327" t="s">
        <v>309</v>
      </c>
      <c r="E47" s="328" t="s">
        <v>310</v>
      </c>
      <c r="F47" s="329" t="s">
        <v>311</v>
      </c>
    </row>
    <row r="48" spans="1:6" x14ac:dyDescent="0.25">
      <c r="A48" s="326" t="s">
        <v>293</v>
      </c>
      <c r="B48" s="327" t="s">
        <v>360</v>
      </c>
      <c r="C48" s="327" t="s">
        <v>361</v>
      </c>
      <c r="D48" s="327" t="s">
        <v>309</v>
      </c>
      <c r="E48" s="328" t="s">
        <v>310</v>
      </c>
      <c r="F48" s="329" t="s">
        <v>311</v>
      </c>
    </row>
    <row r="49" spans="1:6" x14ac:dyDescent="0.25">
      <c r="A49" s="326" t="s">
        <v>293</v>
      </c>
      <c r="B49" s="327" t="s">
        <v>362</v>
      </c>
      <c r="C49" s="327" t="s">
        <v>363</v>
      </c>
      <c r="D49" s="327" t="s">
        <v>309</v>
      </c>
      <c r="E49" s="328" t="s">
        <v>310</v>
      </c>
      <c r="F49" s="329" t="s">
        <v>311</v>
      </c>
    </row>
    <row r="50" spans="1:6" x14ac:dyDescent="0.25">
      <c r="A50" s="326" t="s">
        <v>293</v>
      </c>
      <c r="B50" s="327" t="s">
        <v>364</v>
      </c>
      <c r="C50" s="327" t="s">
        <v>365</v>
      </c>
      <c r="D50" s="327" t="s">
        <v>309</v>
      </c>
      <c r="E50" s="328" t="s">
        <v>310</v>
      </c>
      <c r="F50" s="329" t="s">
        <v>311</v>
      </c>
    </row>
    <row r="51" spans="1:6" x14ac:dyDescent="0.25">
      <c r="A51" s="326" t="s">
        <v>293</v>
      </c>
      <c r="B51" s="327" t="s">
        <v>366</v>
      </c>
      <c r="C51" s="327" t="s">
        <v>367</v>
      </c>
      <c r="D51" s="327" t="s">
        <v>309</v>
      </c>
      <c r="E51" s="328" t="s">
        <v>310</v>
      </c>
      <c r="F51" s="329" t="s">
        <v>311</v>
      </c>
    </row>
    <row r="52" spans="1:6" x14ac:dyDescent="0.25">
      <c r="A52" s="326" t="s">
        <v>293</v>
      </c>
      <c r="B52" s="327" t="s">
        <v>368</v>
      </c>
      <c r="C52" s="327" t="s">
        <v>369</v>
      </c>
      <c r="D52" s="327" t="s">
        <v>309</v>
      </c>
      <c r="E52" s="328" t="s">
        <v>310</v>
      </c>
      <c r="F52" s="329" t="s">
        <v>311</v>
      </c>
    </row>
    <row r="53" spans="1:6" x14ac:dyDescent="0.25">
      <c r="A53" s="326" t="s">
        <v>293</v>
      </c>
      <c r="B53" s="327" t="s">
        <v>370</v>
      </c>
      <c r="C53" s="327" t="s">
        <v>371</v>
      </c>
      <c r="D53" s="327" t="s">
        <v>309</v>
      </c>
      <c r="E53" s="328" t="s">
        <v>372</v>
      </c>
      <c r="F53" s="329" t="s">
        <v>311</v>
      </c>
    </row>
    <row r="54" spans="1:6" x14ac:dyDescent="0.25">
      <c r="A54" s="326" t="s">
        <v>293</v>
      </c>
      <c r="B54" s="327" t="s">
        <v>373</v>
      </c>
      <c r="C54" s="327" t="s">
        <v>374</v>
      </c>
      <c r="D54" s="327" t="s">
        <v>309</v>
      </c>
      <c r="E54" s="328" t="s">
        <v>310</v>
      </c>
      <c r="F54" s="329" t="s">
        <v>311</v>
      </c>
    </row>
    <row r="55" spans="1:6" x14ac:dyDescent="0.25">
      <c r="A55" s="326" t="s">
        <v>293</v>
      </c>
      <c r="B55" s="327" t="s">
        <v>375</v>
      </c>
      <c r="C55" s="327" t="s">
        <v>376</v>
      </c>
      <c r="D55" s="327" t="s">
        <v>309</v>
      </c>
      <c r="E55" s="328" t="s">
        <v>310</v>
      </c>
      <c r="F55" s="329" t="s">
        <v>311</v>
      </c>
    </row>
    <row r="56" spans="1:6" x14ac:dyDescent="0.25">
      <c r="A56" s="326" t="s">
        <v>293</v>
      </c>
      <c r="B56" s="327" t="s">
        <v>377</v>
      </c>
      <c r="C56" s="327" t="s">
        <v>378</v>
      </c>
      <c r="D56" s="327" t="s">
        <v>309</v>
      </c>
      <c r="E56" s="328" t="s">
        <v>379</v>
      </c>
      <c r="F56" s="329" t="s">
        <v>311</v>
      </c>
    </row>
    <row r="57" spans="1:6" x14ac:dyDescent="0.25">
      <c r="A57" s="326" t="s">
        <v>293</v>
      </c>
      <c r="B57" s="327" t="s">
        <v>380</v>
      </c>
      <c r="C57" s="327" t="s">
        <v>381</v>
      </c>
      <c r="D57" s="327" t="s">
        <v>309</v>
      </c>
      <c r="E57" s="328" t="s">
        <v>310</v>
      </c>
      <c r="F57" s="329" t="s">
        <v>311</v>
      </c>
    </row>
    <row r="58" spans="1:6" x14ac:dyDescent="0.25">
      <c r="A58" s="326" t="s">
        <v>293</v>
      </c>
      <c r="B58" s="327" t="s">
        <v>382</v>
      </c>
      <c r="C58" s="327" t="s">
        <v>383</v>
      </c>
      <c r="D58" s="327" t="s">
        <v>309</v>
      </c>
      <c r="E58" s="328" t="s">
        <v>310</v>
      </c>
      <c r="F58" s="329" t="s">
        <v>311</v>
      </c>
    </row>
    <row r="59" spans="1:6" x14ac:dyDescent="0.25">
      <c r="A59" s="326" t="s">
        <v>293</v>
      </c>
      <c r="B59" s="327" t="s">
        <v>382</v>
      </c>
      <c r="C59" s="327" t="s">
        <v>383</v>
      </c>
      <c r="D59" s="327" t="s">
        <v>323</v>
      </c>
      <c r="E59" s="328" t="s">
        <v>310</v>
      </c>
      <c r="F59" s="329" t="s">
        <v>311</v>
      </c>
    </row>
    <row r="60" spans="1:6" x14ac:dyDescent="0.25">
      <c r="A60" s="326" t="s">
        <v>293</v>
      </c>
      <c r="B60" s="327" t="s">
        <v>384</v>
      </c>
      <c r="C60" s="327" t="s">
        <v>385</v>
      </c>
      <c r="D60" s="327" t="s">
        <v>309</v>
      </c>
      <c r="E60" s="328" t="s">
        <v>315</v>
      </c>
      <c r="F60" s="329" t="s">
        <v>311</v>
      </c>
    </row>
    <row r="61" spans="1:6" x14ac:dyDescent="0.25">
      <c r="A61" s="326" t="s">
        <v>293</v>
      </c>
      <c r="B61" s="327" t="s">
        <v>384</v>
      </c>
      <c r="C61" s="327" t="s">
        <v>385</v>
      </c>
      <c r="D61" s="327" t="s">
        <v>323</v>
      </c>
      <c r="E61" s="328" t="s">
        <v>315</v>
      </c>
      <c r="F61" s="329" t="s">
        <v>311</v>
      </c>
    </row>
    <row r="62" spans="1:6" x14ac:dyDescent="0.25">
      <c r="A62" s="326" t="s">
        <v>293</v>
      </c>
      <c r="B62" s="327" t="s">
        <v>386</v>
      </c>
      <c r="C62" s="327" t="s">
        <v>387</v>
      </c>
      <c r="D62" s="327" t="s">
        <v>309</v>
      </c>
      <c r="E62" s="328" t="s">
        <v>372</v>
      </c>
      <c r="F62" s="329" t="s">
        <v>311</v>
      </c>
    </row>
    <row r="63" spans="1:6" x14ac:dyDescent="0.25">
      <c r="A63" s="326" t="s">
        <v>293</v>
      </c>
      <c r="B63" s="327" t="s">
        <v>388</v>
      </c>
      <c r="C63" s="327" t="s">
        <v>389</v>
      </c>
      <c r="D63" s="327" t="s">
        <v>309</v>
      </c>
      <c r="E63" s="328" t="s">
        <v>390</v>
      </c>
      <c r="F63" s="329" t="s">
        <v>311</v>
      </c>
    </row>
    <row r="64" spans="1:6" x14ac:dyDescent="0.25">
      <c r="A64" s="326" t="s">
        <v>293</v>
      </c>
      <c r="B64" s="327" t="s">
        <v>391</v>
      </c>
      <c r="C64" s="327" t="s">
        <v>392</v>
      </c>
      <c r="D64" s="327" t="s">
        <v>309</v>
      </c>
      <c r="E64" s="328" t="s">
        <v>372</v>
      </c>
      <c r="F64" s="329" t="s">
        <v>311</v>
      </c>
    </row>
    <row r="65" spans="1:6" x14ac:dyDescent="0.25">
      <c r="A65" s="326" t="s">
        <v>293</v>
      </c>
      <c r="B65" s="327" t="s">
        <v>393</v>
      </c>
      <c r="C65" s="327" t="s">
        <v>394</v>
      </c>
      <c r="D65" s="327" t="s">
        <v>309</v>
      </c>
      <c r="E65" s="328" t="s">
        <v>315</v>
      </c>
      <c r="F65" s="329" t="s">
        <v>311</v>
      </c>
    </row>
    <row r="66" spans="1:6" x14ac:dyDescent="0.25">
      <c r="A66" s="326" t="s">
        <v>293</v>
      </c>
      <c r="B66" s="327" t="s">
        <v>395</v>
      </c>
      <c r="C66" s="327" t="s">
        <v>396</v>
      </c>
      <c r="D66" s="327" t="s">
        <v>309</v>
      </c>
      <c r="E66" s="328" t="s">
        <v>310</v>
      </c>
      <c r="F66" s="329" t="s">
        <v>311</v>
      </c>
    </row>
    <row r="67" spans="1:6" x14ac:dyDescent="0.25">
      <c r="A67" s="326" t="s">
        <v>293</v>
      </c>
      <c r="B67" s="327" t="s">
        <v>397</v>
      </c>
      <c r="C67" s="327" t="s">
        <v>398</v>
      </c>
      <c r="D67" s="327" t="s">
        <v>309</v>
      </c>
      <c r="E67" s="328" t="s">
        <v>379</v>
      </c>
      <c r="F67" s="329" t="s">
        <v>311</v>
      </c>
    </row>
    <row r="68" spans="1:6" x14ac:dyDescent="0.25">
      <c r="A68" s="326" t="s">
        <v>293</v>
      </c>
      <c r="B68" s="327" t="s">
        <v>391</v>
      </c>
      <c r="C68" s="327" t="s">
        <v>399</v>
      </c>
      <c r="D68" s="327" t="s">
        <v>309</v>
      </c>
      <c r="E68" s="328" t="s">
        <v>379</v>
      </c>
      <c r="F68" s="329" t="s">
        <v>311</v>
      </c>
    </row>
    <row r="69" spans="1:6" x14ac:dyDescent="0.25">
      <c r="A69" s="326" t="s">
        <v>293</v>
      </c>
      <c r="B69" s="327" t="s">
        <v>400</v>
      </c>
      <c r="C69" s="327" t="s">
        <v>401</v>
      </c>
      <c r="D69" s="327" t="s">
        <v>309</v>
      </c>
      <c r="E69" s="328" t="s">
        <v>379</v>
      </c>
      <c r="F69" s="329" t="s">
        <v>311</v>
      </c>
    </row>
    <row r="70" spans="1:6" x14ac:dyDescent="0.25">
      <c r="A70" s="326" t="s">
        <v>293</v>
      </c>
      <c r="B70" s="327" t="s">
        <v>402</v>
      </c>
      <c r="C70" s="327" t="s">
        <v>403</v>
      </c>
      <c r="D70" s="327" t="s">
        <v>309</v>
      </c>
      <c r="E70" s="328" t="s">
        <v>379</v>
      </c>
      <c r="F70" s="329" t="s">
        <v>311</v>
      </c>
    </row>
    <row r="71" spans="1:6" x14ac:dyDescent="0.25">
      <c r="A71" s="326" t="s">
        <v>293</v>
      </c>
      <c r="B71" s="327" t="s">
        <v>404</v>
      </c>
      <c r="C71" s="327" t="s">
        <v>405</v>
      </c>
      <c r="D71" s="327" t="s">
        <v>309</v>
      </c>
      <c r="E71" s="328" t="s">
        <v>406</v>
      </c>
      <c r="F71" s="329" t="s">
        <v>311</v>
      </c>
    </row>
    <row r="72" spans="1:6" x14ac:dyDescent="0.25">
      <c r="A72" s="326" t="s">
        <v>293</v>
      </c>
      <c r="B72" s="327" t="s">
        <v>407</v>
      </c>
      <c r="C72" s="327" t="s">
        <v>408</v>
      </c>
      <c r="D72" s="327" t="s">
        <v>309</v>
      </c>
      <c r="E72" s="328" t="s">
        <v>406</v>
      </c>
      <c r="F72" s="329" t="s">
        <v>311</v>
      </c>
    </row>
    <row r="73" spans="1:6" x14ac:dyDescent="0.25">
      <c r="A73" s="326" t="s">
        <v>293</v>
      </c>
      <c r="B73" s="327" t="s">
        <v>409</v>
      </c>
      <c r="C73" s="327" t="s">
        <v>410</v>
      </c>
      <c r="D73" s="327" t="s">
        <v>309</v>
      </c>
      <c r="E73" s="328" t="s">
        <v>372</v>
      </c>
      <c r="F73" s="329" t="s">
        <v>311</v>
      </c>
    </row>
    <row r="74" spans="1:6" x14ac:dyDescent="0.25">
      <c r="A74" s="326" t="s">
        <v>293</v>
      </c>
      <c r="B74" s="327" t="s">
        <v>411</v>
      </c>
      <c r="C74" s="327" t="s">
        <v>412</v>
      </c>
      <c r="D74" s="327" t="s">
        <v>309</v>
      </c>
      <c r="E74" s="328" t="s">
        <v>372</v>
      </c>
      <c r="F74" s="329" t="s">
        <v>311</v>
      </c>
    </row>
    <row r="75" spans="1:6" x14ac:dyDescent="0.25">
      <c r="A75" s="326" t="s">
        <v>293</v>
      </c>
      <c r="B75" s="327" t="s">
        <v>411</v>
      </c>
      <c r="C75" s="327" t="s">
        <v>413</v>
      </c>
      <c r="D75" s="327" t="s">
        <v>309</v>
      </c>
      <c r="E75" s="328" t="s">
        <v>348</v>
      </c>
      <c r="F75" s="329" t="s">
        <v>311</v>
      </c>
    </row>
    <row r="76" spans="1:6" x14ac:dyDescent="0.25">
      <c r="A76" s="326" t="s">
        <v>293</v>
      </c>
      <c r="B76" s="327" t="s">
        <v>411</v>
      </c>
      <c r="C76" s="327" t="s">
        <v>414</v>
      </c>
      <c r="D76" s="327" t="s">
        <v>309</v>
      </c>
      <c r="E76" s="328" t="s">
        <v>390</v>
      </c>
      <c r="F76" s="329" t="s">
        <v>311</v>
      </c>
    </row>
    <row r="77" spans="1:6" x14ac:dyDescent="0.25">
      <c r="A77" s="326" t="s">
        <v>293</v>
      </c>
      <c r="B77" s="327" t="s">
        <v>415</v>
      </c>
      <c r="C77" s="327" t="s">
        <v>416</v>
      </c>
      <c r="D77" s="327" t="s">
        <v>309</v>
      </c>
      <c r="E77" s="328" t="s">
        <v>310</v>
      </c>
      <c r="F77" s="329" t="s">
        <v>311</v>
      </c>
    </row>
    <row r="78" spans="1:6" x14ac:dyDescent="0.25">
      <c r="A78" s="326" t="s">
        <v>293</v>
      </c>
      <c r="B78" s="327" t="s">
        <v>417</v>
      </c>
      <c r="C78" s="327" t="s">
        <v>418</v>
      </c>
      <c r="D78" s="327" t="s">
        <v>309</v>
      </c>
      <c r="E78" s="328" t="s">
        <v>372</v>
      </c>
      <c r="F78" s="329" t="s">
        <v>311</v>
      </c>
    </row>
    <row r="79" spans="1:6" x14ac:dyDescent="0.25">
      <c r="A79" s="326" t="s">
        <v>293</v>
      </c>
      <c r="B79" s="327" t="s">
        <v>419</v>
      </c>
      <c r="C79" s="327" t="s">
        <v>420</v>
      </c>
      <c r="D79" s="327" t="s">
        <v>309</v>
      </c>
      <c r="E79" s="328" t="s">
        <v>310</v>
      </c>
      <c r="F79" s="329" t="s">
        <v>311</v>
      </c>
    </row>
    <row r="80" spans="1:6" x14ac:dyDescent="0.25">
      <c r="A80" s="326" t="s">
        <v>293</v>
      </c>
      <c r="B80" s="327" t="s">
        <v>421</v>
      </c>
      <c r="C80" s="327" t="s">
        <v>422</v>
      </c>
      <c r="D80" s="327" t="s">
        <v>309</v>
      </c>
      <c r="E80" s="328" t="s">
        <v>310</v>
      </c>
      <c r="F80" s="329" t="s">
        <v>311</v>
      </c>
    </row>
    <row r="81" spans="1:6" x14ac:dyDescent="0.25">
      <c r="A81" s="326" t="s">
        <v>293</v>
      </c>
      <c r="B81" s="327" t="s">
        <v>417</v>
      </c>
      <c r="C81" s="327" t="s">
        <v>423</v>
      </c>
      <c r="D81" s="327" t="s">
        <v>309</v>
      </c>
      <c r="E81" s="328" t="s">
        <v>379</v>
      </c>
      <c r="F81" s="329" t="s">
        <v>311</v>
      </c>
    </row>
    <row r="82" spans="1:6" x14ac:dyDescent="0.25">
      <c r="A82" s="326" t="s">
        <v>293</v>
      </c>
      <c r="B82" s="327" t="s">
        <v>424</v>
      </c>
      <c r="C82" s="327" t="s">
        <v>425</v>
      </c>
      <c r="D82" s="327" t="s">
        <v>309</v>
      </c>
      <c r="E82" s="328" t="s">
        <v>310</v>
      </c>
      <c r="F82" s="329" t="s">
        <v>311</v>
      </c>
    </row>
    <row r="83" spans="1:6" x14ac:dyDescent="0.25">
      <c r="A83" s="326" t="s">
        <v>293</v>
      </c>
      <c r="B83" s="327" t="s">
        <v>426</v>
      </c>
      <c r="C83" s="327" t="s">
        <v>427</v>
      </c>
      <c r="D83" s="327" t="s">
        <v>309</v>
      </c>
      <c r="E83" s="328" t="s">
        <v>310</v>
      </c>
      <c r="F83" s="329" t="s">
        <v>311</v>
      </c>
    </row>
    <row r="84" spans="1:6" x14ac:dyDescent="0.25">
      <c r="A84" s="326" t="s">
        <v>293</v>
      </c>
      <c r="B84" s="327" t="s">
        <v>428</v>
      </c>
      <c r="C84" s="327" t="s">
        <v>429</v>
      </c>
      <c r="D84" s="327" t="s">
        <v>309</v>
      </c>
      <c r="E84" s="328" t="s">
        <v>310</v>
      </c>
      <c r="F84" s="329" t="s">
        <v>311</v>
      </c>
    </row>
    <row r="85" spans="1:6" x14ac:dyDescent="0.25">
      <c r="A85" s="326" t="s">
        <v>293</v>
      </c>
      <c r="B85" s="327" t="s">
        <v>430</v>
      </c>
      <c r="C85" s="327" t="s">
        <v>431</v>
      </c>
      <c r="D85" s="327" t="s">
        <v>309</v>
      </c>
      <c r="E85" s="328" t="s">
        <v>310</v>
      </c>
      <c r="F85" s="329" t="s">
        <v>311</v>
      </c>
    </row>
    <row r="86" spans="1:6" x14ac:dyDescent="0.25">
      <c r="A86" s="326" t="s">
        <v>293</v>
      </c>
      <c r="B86" s="327" t="s">
        <v>432</v>
      </c>
      <c r="C86" s="327" t="s">
        <v>433</v>
      </c>
      <c r="D86" s="327" t="s">
        <v>309</v>
      </c>
      <c r="E86" s="328" t="s">
        <v>310</v>
      </c>
      <c r="F86" s="329" t="s">
        <v>311</v>
      </c>
    </row>
    <row r="87" spans="1:6" x14ac:dyDescent="0.25">
      <c r="A87" s="326" t="s">
        <v>293</v>
      </c>
      <c r="B87" s="327" t="s">
        <v>434</v>
      </c>
      <c r="C87" s="327" t="s">
        <v>435</v>
      </c>
      <c r="D87" s="327" t="s">
        <v>309</v>
      </c>
      <c r="E87" s="328" t="s">
        <v>310</v>
      </c>
      <c r="F87" s="329" t="s">
        <v>311</v>
      </c>
    </row>
    <row r="88" spans="1:6" x14ac:dyDescent="0.25">
      <c r="A88" s="326" t="s">
        <v>293</v>
      </c>
      <c r="B88" s="327" t="s">
        <v>436</v>
      </c>
      <c r="C88" s="327" t="s">
        <v>437</v>
      </c>
      <c r="D88" s="327" t="s">
        <v>309</v>
      </c>
      <c r="E88" s="328" t="s">
        <v>310</v>
      </c>
      <c r="F88" s="329" t="s">
        <v>311</v>
      </c>
    </row>
    <row r="89" spans="1:6" x14ac:dyDescent="0.25">
      <c r="A89" s="326" t="s">
        <v>293</v>
      </c>
      <c r="B89" s="327" t="s">
        <v>438</v>
      </c>
      <c r="C89" s="327" t="s">
        <v>439</v>
      </c>
      <c r="D89" s="327" t="s">
        <v>309</v>
      </c>
      <c r="E89" s="328" t="s">
        <v>310</v>
      </c>
      <c r="F89" s="329" t="s">
        <v>311</v>
      </c>
    </row>
    <row r="90" spans="1:6" x14ac:dyDescent="0.25">
      <c r="A90" s="326" t="s">
        <v>293</v>
      </c>
      <c r="B90" s="327" t="s">
        <v>440</v>
      </c>
      <c r="C90" s="327" t="s">
        <v>441</v>
      </c>
      <c r="D90" s="327" t="s">
        <v>309</v>
      </c>
      <c r="E90" s="328" t="s">
        <v>310</v>
      </c>
      <c r="F90" s="329" t="s">
        <v>311</v>
      </c>
    </row>
    <row r="91" spans="1:6" x14ac:dyDescent="0.25">
      <c r="A91" s="326" t="s">
        <v>293</v>
      </c>
      <c r="B91" s="327" t="s">
        <v>436</v>
      </c>
      <c r="C91" s="327" t="s">
        <v>442</v>
      </c>
      <c r="D91" s="327" t="s">
        <v>309</v>
      </c>
      <c r="E91" s="328" t="s">
        <v>379</v>
      </c>
      <c r="F91" s="329" t="s">
        <v>311</v>
      </c>
    </row>
    <row r="92" spans="1:6" x14ac:dyDescent="0.25">
      <c r="A92" s="326" t="s">
        <v>293</v>
      </c>
      <c r="B92" s="327" t="s">
        <v>443</v>
      </c>
      <c r="C92" s="327" t="s">
        <v>444</v>
      </c>
      <c r="D92" s="327" t="s">
        <v>309</v>
      </c>
      <c r="E92" s="328" t="s">
        <v>310</v>
      </c>
      <c r="F92" s="329" t="s">
        <v>311</v>
      </c>
    </row>
    <row r="93" spans="1:6" x14ac:dyDescent="0.25">
      <c r="A93" s="326" t="s">
        <v>293</v>
      </c>
      <c r="B93" s="327" t="s">
        <v>445</v>
      </c>
      <c r="C93" s="327" t="s">
        <v>446</v>
      </c>
      <c r="D93" s="327" t="s">
        <v>309</v>
      </c>
      <c r="E93" s="328" t="s">
        <v>310</v>
      </c>
      <c r="F93" s="329" t="s">
        <v>311</v>
      </c>
    </row>
    <row r="94" spans="1:6" x14ac:dyDescent="0.25">
      <c r="A94" s="326" t="s">
        <v>293</v>
      </c>
      <c r="B94" s="327" t="s">
        <v>447</v>
      </c>
      <c r="C94" s="327" t="s">
        <v>448</v>
      </c>
      <c r="D94" s="327" t="s">
        <v>309</v>
      </c>
      <c r="E94" s="328" t="s">
        <v>310</v>
      </c>
      <c r="F94" s="329" t="s">
        <v>311</v>
      </c>
    </row>
    <row r="95" spans="1:6" x14ac:dyDescent="0.25">
      <c r="A95" s="326" t="s">
        <v>293</v>
      </c>
      <c r="B95" s="327" t="s">
        <v>447</v>
      </c>
      <c r="C95" s="327" t="s">
        <v>448</v>
      </c>
      <c r="D95" s="327" t="s">
        <v>323</v>
      </c>
      <c r="E95" s="328" t="s">
        <v>310</v>
      </c>
      <c r="F95" s="329" t="s">
        <v>311</v>
      </c>
    </row>
    <row r="96" spans="1:6" x14ac:dyDescent="0.25">
      <c r="A96" s="326" t="s">
        <v>293</v>
      </c>
      <c r="B96" s="327" t="s">
        <v>449</v>
      </c>
      <c r="C96" s="327" t="s">
        <v>450</v>
      </c>
      <c r="D96" s="327" t="s">
        <v>309</v>
      </c>
      <c r="E96" s="328" t="s">
        <v>310</v>
      </c>
      <c r="F96" s="329" t="s">
        <v>311</v>
      </c>
    </row>
    <row r="97" spans="1:6" x14ac:dyDescent="0.25">
      <c r="A97" s="317" t="s">
        <v>293</v>
      </c>
      <c r="B97" s="317" t="s">
        <v>451</v>
      </c>
      <c r="C97" s="317" t="s">
        <v>452</v>
      </c>
      <c r="D97" s="317" t="s">
        <v>309</v>
      </c>
      <c r="E97" s="318" t="s">
        <v>310</v>
      </c>
      <c r="F97" s="329" t="s">
        <v>311</v>
      </c>
    </row>
    <row r="98" spans="1:6" x14ac:dyDescent="0.25">
      <c r="A98" s="317" t="s">
        <v>293</v>
      </c>
      <c r="B98" s="317" t="s">
        <v>451</v>
      </c>
      <c r="C98" s="317" t="s">
        <v>452</v>
      </c>
      <c r="D98" s="317" t="s">
        <v>323</v>
      </c>
      <c r="E98" s="318" t="s">
        <v>310</v>
      </c>
      <c r="F98" s="329" t="s">
        <v>311</v>
      </c>
    </row>
    <row r="99" spans="1:6" x14ac:dyDescent="0.25">
      <c r="A99" s="319" t="s">
        <v>453</v>
      </c>
      <c r="B99" s="319" t="s">
        <v>454</v>
      </c>
      <c r="C99" s="319" t="s">
        <v>455</v>
      </c>
      <c r="D99" s="319" t="s">
        <v>309</v>
      </c>
      <c r="E99" s="320" t="s">
        <v>310</v>
      </c>
      <c r="F99" s="330" t="s">
        <v>311</v>
      </c>
    </row>
    <row r="101" spans="1:6" ht="16.5" thickBot="1" x14ac:dyDescent="0.3">
      <c r="A101" s="23" t="s">
        <v>50</v>
      </c>
    </row>
    <row r="102" spans="1:6" ht="16.5" thickBot="1" x14ac:dyDescent="0.3">
      <c r="A102" s="111" t="s">
        <v>52</v>
      </c>
      <c r="B102" s="324" t="s">
        <v>80</v>
      </c>
      <c r="C102" s="324" t="s">
        <v>132</v>
      </c>
      <c r="D102" s="324" t="s">
        <v>128</v>
      </c>
      <c r="E102" s="324" t="s">
        <v>107</v>
      </c>
      <c r="F102" s="325" t="s">
        <v>108</v>
      </c>
    </row>
    <row r="103" spans="1:6" x14ac:dyDescent="0.25">
      <c r="A103" s="326" t="s">
        <v>285</v>
      </c>
      <c r="B103" s="327" t="s">
        <v>312</v>
      </c>
      <c r="C103" s="327" t="s">
        <v>312</v>
      </c>
      <c r="D103" s="327" t="s">
        <v>309</v>
      </c>
      <c r="E103" s="328" t="s">
        <v>310</v>
      </c>
      <c r="F103" s="329" t="s">
        <v>456</v>
      </c>
    </row>
    <row r="104" spans="1:6" x14ac:dyDescent="0.25">
      <c r="A104" s="326" t="s">
        <v>285</v>
      </c>
      <c r="B104" s="327" t="s">
        <v>313</v>
      </c>
      <c r="C104" s="327" t="s">
        <v>313</v>
      </c>
      <c r="D104" s="327" t="s">
        <v>309</v>
      </c>
      <c r="E104" s="328" t="s">
        <v>310</v>
      </c>
      <c r="F104" s="329" t="s">
        <v>456</v>
      </c>
    </row>
    <row r="105" spans="1:6" x14ac:dyDescent="0.25">
      <c r="A105" s="326" t="s">
        <v>287</v>
      </c>
      <c r="B105" s="327" t="s">
        <v>457</v>
      </c>
      <c r="C105" s="327" t="s">
        <v>458</v>
      </c>
      <c r="D105" s="327" t="s">
        <v>309</v>
      </c>
      <c r="E105" s="328" t="s">
        <v>310</v>
      </c>
      <c r="F105" s="329" t="s">
        <v>456</v>
      </c>
    </row>
    <row r="106" spans="1:6" x14ac:dyDescent="0.25">
      <c r="A106" s="326" t="s">
        <v>287</v>
      </c>
      <c r="B106" s="327" t="s">
        <v>457</v>
      </c>
      <c r="C106" s="327" t="s">
        <v>459</v>
      </c>
      <c r="D106" s="327" t="s">
        <v>309</v>
      </c>
      <c r="E106" s="328" t="s">
        <v>310</v>
      </c>
      <c r="F106" s="329" t="s">
        <v>456</v>
      </c>
    </row>
    <row r="107" spans="1:6" x14ac:dyDescent="0.25">
      <c r="A107" s="326" t="s">
        <v>287</v>
      </c>
      <c r="B107" s="327" t="s">
        <v>457</v>
      </c>
      <c r="C107" s="327" t="s">
        <v>460</v>
      </c>
      <c r="D107" s="327" t="s">
        <v>309</v>
      </c>
      <c r="E107" s="328" t="s">
        <v>310</v>
      </c>
      <c r="F107" s="329" t="s">
        <v>456</v>
      </c>
    </row>
    <row r="108" spans="1:6" x14ac:dyDescent="0.25">
      <c r="A108" s="326" t="s">
        <v>287</v>
      </c>
      <c r="B108" s="327" t="s">
        <v>457</v>
      </c>
      <c r="C108" s="327" t="s">
        <v>461</v>
      </c>
      <c r="D108" s="327" t="s">
        <v>309</v>
      </c>
      <c r="E108" s="328" t="s">
        <v>310</v>
      </c>
      <c r="F108" s="329" t="s">
        <v>456</v>
      </c>
    </row>
    <row r="109" spans="1:6" x14ac:dyDescent="0.25">
      <c r="A109" s="326" t="s">
        <v>287</v>
      </c>
      <c r="B109" s="327" t="s">
        <v>457</v>
      </c>
      <c r="C109" s="327" t="s">
        <v>462</v>
      </c>
      <c r="D109" s="327" t="s">
        <v>309</v>
      </c>
      <c r="E109" s="328" t="s">
        <v>310</v>
      </c>
      <c r="F109" s="329" t="s">
        <v>456</v>
      </c>
    </row>
    <row r="110" spans="1:6" x14ac:dyDescent="0.25">
      <c r="A110" s="326" t="s">
        <v>287</v>
      </c>
      <c r="B110" s="327" t="s">
        <v>457</v>
      </c>
      <c r="C110" s="327" t="s">
        <v>463</v>
      </c>
      <c r="D110" s="327" t="s">
        <v>309</v>
      </c>
      <c r="E110" s="328" t="s">
        <v>310</v>
      </c>
      <c r="F110" s="329" t="s">
        <v>456</v>
      </c>
    </row>
    <row r="111" spans="1:6" x14ac:dyDescent="0.25">
      <c r="A111" s="326" t="s">
        <v>287</v>
      </c>
      <c r="B111" s="327" t="s">
        <v>314</v>
      </c>
      <c r="C111" s="327" t="s">
        <v>464</v>
      </c>
      <c r="D111" s="327" t="s">
        <v>309</v>
      </c>
      <c r="E111" s="328" t="s">
        <v>310</v>
      </c>
      <c r="F111" s="329" t="s">
        <v>456</v>
      </c>
    </row>
    <row r="112" spans="1:6" x14ac:dyDescent="0.25">
      <c r="A112" s="326" t="s">
        <v>287</v>
      </c>
      <c r="B112" s="327" t="s">
        <v>314</v>
      </c>
      <c r="C112" s="327" t="s">
        <v>465</v>
      </c>
      <c r="D112" s="327" t="s">
        <v>309</v>
      </c>
      <c r="E112" s="328" t="s">
        <v>310</v>
      </c>
      <c r="F112" s="329" t="s">
        <v>456</v>
      </c>
    </row>
    <row r="113" spans="1:6" x14ac:dyDescent="0.25">
      <c r="A113" s="326" t="s">
        <v>287</v>
      </c>
      <c r="B113" s="327" t="s">
        <v>314</v>
      </c>
      <c r="C113" s="327" t="s">
        <v>465</v>
      </c>
      <c r="D113" s="327" t="s">
        <v>309</v>
      </c>
      <c r="E113" s="328" t="s">
        <v>315</v>
      </c>
      <c r="F113" s="329" t="s">
        <v>456</v>
      </c>
    </row>
    <row r="114" spans="1:6" x14ac:dyDescent="0.25">
      <c r="A114" s="326" t="s">
        <v>287</v>
      </c>
      <c r="B114" s="327" t="s">
        <v>314</v>
      </c>
      <c r="C114" s="327" t="s">
        <v>466</v>
      </c>
      <c r="D114" s="327" t="s">
        <v>309</v>
      </c>
      <c r="E114" s="328" t="s">
        <v>310</v>
      </c>
      <c r="F114" s="329" t="s">
        <v>456</v>
      </c>
    </row>
    <row r="115" spans="1:6" x14ac:dyDescent="0.25">
      <c r="A115" s="326" t="s">
        <v>287</v>
      </c>
      <c r="B115" s="327" t="s">
        <v>314</v>
      </c>
      <c r="C115" s="327" t="s">
        <v>467</v>
      </c>
      <c r="D115" s="327" t="s">
        <v>309</v>
      </c>
      <c r="E115" s="328" t="s">
        <v>310</v>
      </c>
      <c r="F115" s="329" t="s">
        <v>456</v>
      </c>
    </row>
    <row r="116" spans="1:6" x14ac:dyDescent="0.25">
      <c r="A116" s="326" t="s">
        <v>287</v>
      </c>
      <c r="B116" s="327" t="s">
        <v>314</v>
      </c>
      <c r="C116" s="327" t="s">
        <v>467</v>
      </c>
      <c r="D116" s="327" t="s">
        <v>309</v>
      </c>
      <c r="E116" s="328" t="s">
        <v>315</v>
      </c>
      <c r="F116" s="329" t="s">
        <v>456</v>
      </c>
    </row>
    <row r="117" spans="1:6" x14ac:dyDescent="0.25">
      <c r="A117" s="326" t="s">
        <v>287</v>
      </c>
      <c r="B117" s="327" t="s">
        <v>316</v>
      </c>
      <c r="C117" s="327" t="s">
        <v>468</v>
      </c>
      <c r="D117" s="327" t="s">
        <v>309</v>
      </c>
      <c r="E117" s="328" t="s">
        <v>310</v>
      </c>
      <c r="F117" s="329" t="s">
        <v>456</v>
      </c>
    </row>
    <row r="118" spans="1:6" x14ac:dyDescent="0.25">
      <c r="A118" s="326" t="s">
        <v>287</v>
      </c>
      <c r="B118" s="327" t="s">
        <v>318</v>
      </c>
      <c r="C118" s="327" t="s">
        <v>318</v>
      </c>
      <c r="D118" s="327" t="s">
        <v>309</v>
      </c>
      <c r="E118" s="328" t="s">
        <v>310</v>
      </c>
      <c r="F118" s="329" t="s">
        <v>456</v>
      </c>
    </row>
    <row r="119" spans="1:6" x14ac:dyDescent="0.25">
      <c r="A119" s="326" t="s">
        <v>287</v>
      </c>
      <c r="B119" s="327" t="s">
        <v>318</v>
      </c>
      <c r="C119" s="327" t="s">
        <v>318</v>
      </c>
      <c r="D119" s="327" t="s">
        <v>309</v>
      </c>
      <c r="E119" s="328" t="s">
        <v>315</v>
      </c>
      <c r="F119" s="329" t="s">
        <v>456</v>
      </c>
    </row>
    <row r="120" spans="1:6" x14ac:dyDescent="0.25">
      <c r="A120" s="326" t="s">
        <v>287</v>
      </c>
      <c r="B120" s="327" t="s">
        <v>319</v>
      </c>
      <c r="C120" s="327" t="s">
        <v>469</v>
      </c>
      <c r="D120" s="327" t="s">
        <v>309</v>
      </c>
      <c r="E120" s="328" t="s">
        <v>310</v>
      </c>
      <c r="F120" s="329" t="s">
        <v>456</v>
      </c>
    </row>
    <row r="121" spans="1:6" x14ac:dyDescent="0.25">
      <c r="A121" s="326" t="s">
        <v>287</v>
      </c>
      <c r="B121" s="327" t="s">
        <v>319</v>
      </c>
      <c r="C121" s="327" t="s">
        <v>470</v>
      </c>
      <c r="D121" s="327" t="s">
        <v>309</v>
      </c>
      <c r="E121" s="328" t="s">
        <v>310</v>
      </c>
      <c r="F121" s="329" t="s">
        <v>456</v>
      </c>
    </row>
    <row r="122" spans="1:6" x14ac:dyDescent="0.25">
      <c r="A122" s="326" t="s">
        <v>287</v>
      </c>
      <c r="B122" s="327" t="s">
        <v>319</v>
      </c>
      <c r="C122" s="327" t="s">
        <v>470</v>
      </c>
      <c r="D122" s="327" t="s">
        <v>309</v>
      </c>
      <c r="E122" s="328" t="s">
        <v>315</v>
      </c>
      <c r="F122" s="329" t="s">
        <v>456</v>
      </c>
    </row>
    <row r="123" spans="1:6" x14ac:dyDescent="0.25">
      <c r="A123" s="326" t="s">
        <v>287</v>
      </c>
      <c r="B123" s="327" t="s">
        <v>319</v>
      </c>
      <c r="C123" s="327" t="s">
        <v>471</v>
      </c>
      <c r="D123" s="327" t="s">
        <v>309</v>
      </c>
      <c r="E123" s="328" t="s">
        <v>310</v>
      </c>
      <c r="F123" s="329" t="s">
        <v>456</v>
      </c>
    </row>
    <row r="124" spans="1:6" x14ac:dyDescent="0.25">
      <c r="A124" s="326" t="s">
        <v>287</v>
      </c>
      <c r="B124" s="327" t="s">
        <v>319</v>
      </c>
      <c r="C124" s="327" t="s">
        <v>472</v>
      </c>
      <c r="D124" s="327" t="s">
        <v>309</v>
      </c>
      <c r="E124" s="328" t="s">
        <v>310</v>
      </c>
      <c r="F124" s="329" t="s">
        <v>456</v>
      </c>
    </row>
    <row r="125" spans="1:6" x14ac:dyDescent="0.25">
      <c r="A125" s="326" t="s">
        <v>287</v>
      </c>
      <c r="B125" s="327" t="s">
        <v>319</v>
      </c>
      <c r="C125" s="327" t="s">
        <v>473</v>
      </c>
      <c r="D125" s="327" t="s">
        <v>309</v>
      </c>
      <c r="E125" s="328" t="s">
        <v>310</v>
      </c>
      <c r="F125" s="329" t="s">
        <v>456</v>
      </c>
    </row>
    <row r="126" spans="1:6" x14ac:dyDescent="0.25">
      <c r="A126" s="326" t="s">
        <v>287</v>
      </c>
      <c r="B126" s="327" t="s">
        <v>320</v>
      </c>
      <c r="C126" s="327" t="s">
        <v>474</v>
      </c>
      <c r="D126" s="327" t="s">
        <v>309</v>
      </c>
      <c r="E126" s="328" t="s">
        <v>310</v>
      </c>
      <c r="F126" s="329" t="s">
        <v>456</v>
      </c>
    </row>
    <row r="127" spans="1:6" x14ac:dyDescent="0.25">
      <c r="A127" s="326" t="s">
        <v>287</v>
      </c>
      <c r="B127" s="327" t="s">
        <v>320</v>
      </c>
      <c r="C127" s="327" t="s">
        <v>474</v>
      </c>
      <c r="D127" s="327" t="s">
        <v>309</v>
      </c>
      <c r="E127" s="328" t="s">
        <v>315</v>
      </c>
      <c r="F127" s="329" t="s">
        <v>456</v>
      </c>
    </row>
    <row r="128" spans="1:6" x14ac:dyDescent="0.25">
      <c r="A128" s="326" t="s">
        <v>287</v>
      </c>
      <c r="B128" s="327" t="s">
        <v>320</v>
      </c>
      <c r="C128" s="327" t="s">
        <v>475</v>
      </c>
      <c r="D128" s="327" t="s">
        <v>309</v>
      </c>
      <c r="E128" s="328" t="s">
        <v>310</v>
      </c>
      <c r="F128" s="329" t="s">
        <v>456</v>
      </c>
    </row>
    <row r="129" spans="1:6" x14ac:dyDescent="0.25">
      <c r="A129" s="326" t="s">
        <v>287</v>
      </c>
      <c r="B129" s="327" t="s">
        <v>320</v>
      </c>
      <c r="C129" s="327" t="s">
        <v>475</v>
      </c>
      <c r="D129" s="327" t="s">
        <v>309</v>
      </c>
      <c r="E129" s="328" t="s">
        <v>315</v>
      </c>
      <c r="F129" s="329" t="s">
        <v>456</v>
      </c>
    </row>
    <row r="130" spans="1:6" x14ac:dyDescent="0.25">
      <c r="A130" s="326" t="s">
        <v>287</v>
      </c>
      <c r="B130" s="327" t="s">
        <v>320</v>
      </c>
      <c r="C130" s="327" t="s">
        <v>476</v>
      </c>
      <c r="D130" s="327" t="s">
        <v>309</v>
      </c>
      <c r="E130" s="328" t="s">
        <v>310</v>
      </c>
      <c r="F130" s="329" t="s">
        <v>456</v>
      </c>
    </row>
    <row r="131" spans="1:6" x14ac:dyDescent="0.25">
      <c r="A131" s="326" t="s">
        <v>287</v>
      </c>
      <c r="B131" s="327" t="s">
        <v>324</v>
      </c>
      <c r="C131" s="327" t="s">
        <v>324</v>
      </c>
      <c r="D131" s="327" t="s">
        <v>309</v>
      </c>
      <c r="E131" s="328" t="s">
        <v>310</v>
      </c>
      <c r="F131" s="329" t="s">
        <v>456</v>
      </c>
    </row>
    <row r="132" spans="1:6" x14ac:dyDescent="0.25">
      <c r="A132" s="326" t="s">
        <v>287</v>
      </c>
      <c r="B132" s="327" t="s">
        <v>324</v>
      </c>
      <c r="C132" s="327" t="s">
        <v>477</v>
      </c>
      <c r="D132" s="327" t="s">
        <v>309</v>
      </c>
      <c r="E132" s="328" t="s">
        <v>310</v>
      </c>
      <c r="F132" s="329" t="s">
        <v>456</v>
      </c>
    </row>
    <row r="133" spans="1:6" x14ac:dyDescent="0.25">
      <c r="A133" s="326" t="s">
        <v>287</v>
      </c>
      <c r="B133" s="327" t="s">
        <v>325</v>
      </c>
      <c r="C133" s="327" t="s">
        <v>326</v>
      </c>
      <c r="D133" s="327" t="s">
        <v>309</v>
      </c>
      <c r="E133" s="328" t="s">
        <v>310</v>
      </c>
      <c r="F133" s="329" t="s">
        <v>456</v>
      </c>
    </row>
    <row r="134" spans="1:6" x14ac:dyDescent="0.25">
      <c r="A134" s="326" t="s">
        <v>287</v>
      </c>
      <c r="B134" s="327" t="s">
        <v>325</v>
      </c>
      <c r="C134" s="327" t="s">
        <v>478</v>
      </c>
      <c r="D134" s="327" t="s">
        <v>309</v>
      </c>
      <c r="E134" s="328" t="s">
        <v>310</v>
      </c>
      <c r="F134" s="329" t="s">
        <v>456</v>
      </c>
    </row>
    <row r="135" spans="1:6" x14ac:dyDescent="0.25">
      <c r="A135" s="326" t="s">
        <v>287</v>
      </c>
      <c r="B135" s="327" t="s">
        <v>325</v>
      </c>
      <c r="C135" s="327" t="s">
        <v>479</v>
      </c>
      <c r="D135" s="327" t="s">
        <v>309</v>
      </c>
      <c r="E135" s="328" t="s">
        <v>310</v>
      </c>
      <c r="F135" s="329" t="s">
        <v>456</v>
      </c>
    </row>
    <row r="136" spans="1:6" x14ac:dyDescent="0.25">
      <c r="A136" s="326" t="s">
        <v>289</v>
      </c>
      <c r="B136" s="327" t="s">
        <v>26</v>
      </c>
      <c r="C136" s="327" t="s">
        <v>26</v>
      </c>
      <c r="D136" s="327" t="s">
        <v>309</v>
      </c>
      <c r="E136" s="328" t="s">
        <v>310</v>
      </c>
      <c r="F136" s="329" t="s">
        <v>456</v>
      </c>
    </row>
    <row r="137" spans="1:6" x14ac:dyDescent="0.25">
      <c r="A137" s="326" t="s">
        <v>289</v>
      </c>
      <c r="B137" s="327" t="s">
        <v>347</v>
      </c>
      <c r="C137" s="327" t="s">
        <v>26</v>
      </c>
      <c r="D137" s="327" t="s">
        <v>323</v>
      </c>
      <c r="E137" s="328" t="s">
        <v>310</v>
      </c>
      <c r="F137" s="329" t="s">
        <v>456</v>
      </c>
    </row>
    <row r="138" spans="1:6" x14ac:dyDescent="0.25">
      <c r="A138" s="326" t="s">
        <v>291</v>
      </c>
      <c r="B138" s="327" t="s">
        <v>349</v>
      </c>
      <c r="C138" s="327" t="s">
        <v>350</v>
      </c>
      <c r="D138" s="327" t="s">
        <v>309</v>
      </c>
      <c r="E138" s="328" t="s">
        <v>310</v>
      </c>
      <c r="F138" s="329" t="s">
        <v>456</v>
      </c>
    </row>
    <row r="139" spans="1:6" x14ac:dyDescent="0.25">
      <c r="A139" s="326" t="s">
        <v>291</v>
      </c>
      <c r="B139" s="327" t="s">
        <v>349</v>
      </c>
      <c r="C139" s="327" t="s">
        <v>350</v>
      </c>
      <c r="D139" s="327" t="s">
        <v>323</v>
      </c>
      <c r="E139" s="328" t="s">
        <v>310</v>
      </c>
      <c r="F139" s="329" t="s">
        <v>456</v>
      </c>
    </row>
    <row r="140" spans="1:6" x14ac:dyDescent="0.25">
      <c r="A140" s="326" t="s">
        <v>291</v>
      </c>
      <c r="B140" s="327" t="s">
        <v>349</v>
      </c>
      <c r="C140" s="327" t="s">
        <v>351</v>
      </c>
      <c r="D140" s="327" t="s">
        <v>309</v>
      </c>
      <c r="E140" s="328" t="s">
        <v>310</v>
      </c>
      <c r="F140" s="329" t="s">
        <v>456</v>
      </c>
    </row>
    <row r="141" spans="1:6" x14ac:dyDescent="0.25">
      <c r="A141" s="326" t="s">
        <v>291</v>
      </c>
      <c r="B141" s="327" t="s">
        <v>349</v>
      </c>
      <c r="C141" s="327" t="s">
        <v>480</v>
      </c>
      <c r="D141" s="327" t="s">
        <v>309</v>
      </c>
      <c r="E141" s="328" t="s">
        <v>481</v>
      </c>
      <c r="F141" s="329" t="s">
        <v>456</v>
      </c>
    </row>
    <row r="142" spans="1:6" x14ac:dyDescent="0.25">
      <c r="A142" s="326" t="s">
        <v>293</v>
      </c>
      <c r="B142" s="327" t="s">
        <v>457</v>
      </c>
      <c r="C142" s="327" t="s">
        <v>482</v>
      </c>
      <c r="D142" s="327" t="s">
        <v>309</v>
      </c>
      <c r="E142" s="328" t="s">
        <v>372</v>
      </c>
      <c r="F142" s="329" t="s">
        <v>456</v>
      </c>
    </row>
    <row r="143" spans="1:6" x14ac:dyDescent="0.25">
      <c r="A143" s="326" t="s">
        <v>293</v>
      </c>
      <c r="B143" s="327" t="s">
        <v>483</v>
      </c>
      <c r="C143" s="327" t="s">
        <v>484</v>
      </c>
      <c r="D143" s="327" t="s">
        <v>309</v>
      </c>
      <c r="E143" s="328" t="s">
        <v>310</v>
      </c>
      <c r="F143" s="329" t="s">
        <v>456</v>
      </c>
    </row>
    <row r="144" spans="1:6" x14ac:dyDescent="0.25">
      <c r="A144" s="326" t="s">
        <v>293</v>
      </c>
      <c r="B144" s="327" t="s">
        <v>457</v>
      </c>
      <c r="C144" s="327" t="s">
        <v>485</v>
      </c>
      <c r="D144" s="327" t="s">
        <v>309</v>
      </c>
      <c r="E144" s="328" t="s">
        <v>379</v>
      </c>
      <c r="F144" s="329" t="s">
        <v>456</v>
      </c>
    </row>
    <row r="145" spans="1:6" x14ac:dyDescent="0.25">
      <c r="A145" s="326" t="s">
        <v>293</v>
      </c>
      <c r="B145" s="327" t="s">
        <v>457</v>
      </c>
      <c r="C145" s="327" t="s">
        <v>486</v>
      </c>
      <c r="D145" s="327" t="s">
        <v>309</v>
      </c>
      <c r="E145" s="328" t="s">
        <v>310</v>
      </c>
      <c r="F145" s="329" t="s">
        <v>456</v>
      </c>
    </row>
    <row r="146" spans="1:6" x14ac:dyDescent="0.25">
      <c r="A146" s="326" t="s">
        <v>293</v>
      </c>
      <c r="B146" s="327" t="s">
        <v>457</v>
      </c>
      <c r="C146" s="327" t="s">
        <v>487</v>
      </c>
      <c r="D146" s="327" t="s">
        <v>309</v>
      </c>
      <c r="E146" s="328" t="s">
        <v>310</v>
      </c>
      <c r="F146" s="329" t="s">
        <v>456</v>
      </c>
    </row>
    <row r="147" spans="1:6" x14ac:dyDescent="0.25">
      <c r="A147" s="326" t="s">
        <v>293</v>
      </c>
      <c r="B147" s="327" t="s">
        <v>457</v>
      </c>
      <c r="C147" s="327" t="s">
        <v>488</v>
      </c>
      <c r="D147" s="327" t="s">
        <v>309</v>
      </c>
      <c r="E147" s="328" t="s">
        <v>310</v>
      </c>
      <c r="F147" s="329" t="s">
        <v>456</v>
      </c>
    </row>
    <row r="148" spans="1:6" x14ac:dyDescent="0.25">
      <c r="A148" s="326" t="s">
        <v>293</v>
      </c>
      <c r="B148" s="327" t="s">
        <v>457</v>
      </c>
      <c r="C148" s="327" t="s">
        <v>489</v>
      </c>
      <c r="D148" s="327" t="s">
        <v>309</v>
      </c>
      <c r="E148" s="328" t="s">
        <v>310</v>
      </c>
      <c r="F148" s="329" t="s">
        <v>456</v>
      </c>
    </row>
    <row r="149" spans="1:6" x14ac:dyDescent="0.25">
      <c r="A149" s="326" t="s">
        <v>293</v>
      </c>
      <c r="B149" s="327" t="s">
        <v>490</v>
      </c>
      <c r="C149" s="327" t="s">
        <v>491</v>
      </c>
      <c r="D149" s="327" t="s">
        <v>309</v>
      </c>
      <c r="E149" s="328" t="s">
        <v>310</v>
      </c>
      <c r="F149" s="329" t="s">
        <v>456</v>
      </c>
    </row>
    <row r="150" spans="1:6" x14ac:dyDescent="0.25">
      <c r="A150" s="326" t="s">
        <v>293</v>
      </c>
      <c r="B150" s="327" t="s">
        <v>364</v>
      </c>
      <c r="C150" s="327" t="s">
        <v>365</v>
      </c>
      <c r="D150" s="327" t="s">
        <v>309</v>
      </c>
      <c r="E150" s="328" t="s">
        <v>310</v>
      </c>
      <c r="F150" s="329" t="s">
        <v>456</v>
      </c>
    </row>
    <row r="151" spans="1:6" x14ac:dyDescent="0.25">
      <c r="A151" s="326" t="s">
        <v>293</v>
      </c>
      <c r="B151" s="327" t="s">
        <v>382</v>
      </c>
      <c r="C151" s="327" t="s">
        <v>383</v>
      </c>
      <c r="D151" s="327" t="s">
        <v>309</v>
      </c>
      <c r="E151" s="328" t="s">
        <v>310</v>
      </c>
      <c r="F151" s="329" t="s">
        <v>456</v>
      </c>
    </row>
    <row r="152" spans="1:6" x14ac:dyDescent="0.25">
      <c r="A152" s="326" t="s">
        <v>293</v>
      </c>
      <c r="B152" s="327" t="s">
        <v>382</v>
      </c>
      <c r="C152" s="327" t="s">
        <v>383</v>
      </c>
      <c r="D152" s="327" t="s">
        <v>323</v>
      </c>
      <c r="E152" s="328" t="s">
        <v>310</v>
      </c>
      <c r="F152" s="329" t="s">
        <v>456</v>
      </c>
    </row>
    <row r="153" spans="1:6" x14ac:dyDescent="0.25">
      <c r="A153" s="326" t="s">
        <v>293</v>
      </c>
      <c r="B153" s="327" t="s">
        <v>384</v>
      </c>
      <c r="C153" s="327" t="s">
        <v>492</v>
      </c>
      <c r="D153" s="327" t="s">
        <v>309</v>
      </c>
      <c r="E153" s="328" t="s">
        <v>493</v>
      </c>
      <c r="F153" s="329" t="s">
        <v>456</v>
      </c>
    </row>
    <row r="154" spans="1:6" x14ac:dyDescent="0.25">
      <c r="A154" s="326" t="s">
        <v>293</v>
      </c>
      <c r="B154" s="327" t="s">
        <v>384</v>
      </c>
      <c r="C154" s="327" t="s">
        <v>385</v>
      </c>
      <c r="D154" s="327" t="s">
        <v>323</v>
      </c>
      <c r="E154" s="328" t="s">
        <v>315</v>
      </c>
      <c r="F154" s="329" t="s">
        <v>456</v>
      </c>
    </row>
    <row r="155" spans="1:6" x14ac:dyDescent="0.25">
      <c r="A155" s="326" t="s">
        <v>293</v>
      </c>
      <c r="B155" s="327" t="s">
        <v>411</v>
      </c>
      <c r="C155" s="327" t="s">
        <v>412</v>
      </c>
      <c r="D155" s="327" t="s">
        <v>309</v>
      </c>
      <c r="E155" s="328" t="s">
        <v>372</v>
      </c>
      <c r="F155" s="329" t="s">
        <v>456</v>
      </c>
    </row>
    <row r="156" spans="1:6" x14ac:dyDescent="0.25">
      <c r="A156" s="326" t="s">
        <v>293</v>
      </c>
      <c r="B156" s="327" t="s">
        <v>411</v>
      </c>
      <c r="C156" s="327" t="s">
        <v>413</v>
      </c>
      <c r="D156" s="327" t="s">
        <v>309</v>
      </c>
      <c r="E156" s="328" t="s">
        <v>494</v>
      </c>
      <c r="F156" s="329" t="s">
        <v>456</v>
      </c>
    </row>
    <row r="157" spans="1:6" x14ac:dyDescent="0.25">
      <c r="A157" s="326" t="s">
        <v>293</v>
      </c>
      <c r="B157" s="327" t="s">
        <v>411</v>
      </c>
      <c r="C157" s="327" t="s">
        <v>495</v>
      </c>
      <c r="D157" s="327" t="s">
        <v>309</v>
      </c>
      <c r="E157" s="328" t="s">
        <v>496</v>
      </c>
      <c r="F157" s="329" t="s">
        <v>456</v>
      </c>
    </row>
    <row r="158" spans="1:6" x14ac:dyDescent="0.25">
      <c r="A158" s="326" t="s">
        <v>293</v>
      </c>
      <c r="B158" s="327" t="s">
        <v>432</v>
      </c>
      <c r="C158" s="327" t="s">
        <v>433</v>
      </c>
      <c r="D158" s="327" t="s">
        <v>309</v>
      </c>
      <c r="E158" s="328" t="s">
        <v>310</v>
      </c>
      <c r="F158" s="329" t="s">
        <v>456</v>
      </c>
    </row>
    <row r="159" spans="1:6" x14ac:dyDescent="0.25">
      <c r="A159" s="326" t="s">
        <v>293</v>
      </c>
      <c r="B159" s="327" t="s">
        <v>447</v>
      </c>
      <c r="C159" s="327" t="s">
        <v>448</v>
      </c>
      <c r="D159" s="327" t="s">
        <v>309</v>
      </c>
      <c r="E159" s="328" t="s">
        <v>310</v>
      </c>
      <c r="F159" s="329" t="s">
        <v>456</v>
      </c>
    </row>
    <row r="160" spans="1:6" x14ac:dyDescent="0.25">
      <c r="A160" s="326" t="s">
        <v>293</v>
      </c>
      <c r="B160" s="327" t="s">
        <v>447</v>
      </c>
      <c r="C160" s="327" t="s">
        <v>448</v>
      </c>
      <c r="D160" s="327" t="s">
        <v>323</v>
      </c>
      <c r="E160" s="328" t="s">
        <v>310</v>
      </c>
      <c r="F160" s="329" t="s">
        <v>456</v>
      </c>
    </row>
    <row r="161" spans="1:6" x14ac:dyDescent="0.25">
      <c r="A161" s="326" t="s">
        <v>293</v>
      </c>
      <c r="B161" s="327" t="s">
        <v>449</v>
      </c>
      <c r="C161" s="327" t="s">
        <v>450</v>
      </c>
      <c r="D161" s="327" t="s">
        <v>309</v>
      </c>
      <c r="E161" s="328" t="s">
        <v>310</v>
      </c>
      <c r="F161" s="329" t="s">
        <v>456</v>
      </c>
    </row>
    <row r="162" spans="1:6" x14ac:dyDescent="0.25">
      <c r="A162" s="326" t="s">
        <v>293</v>
      </c>
      <c r="B162" s="327" t="s">
        <v>449</v>
      </c>
      <c r="C162" s="327" t="s">
        <v>450</v>
      </c>
      <c r="D162" s="327" t="s">
        <v>309</v>
      </c>
      <c r="E162" s="328" t="s">
        <v>315</v>
      </c>
      <c r="F162" s="329" t="s">
        <v>456</v>
      </c>
    </row>
    <row r="163" spans="1:6" x14ac:dyDescent="0.25">
      <c r="A163" s="326" t="s">
        <v>293</v>
      </c>
      <c r="B163" s="327" t="s">
        <v>451</v>
      </c>
      <c r="C163" s="327" t="s">
        <v>452</v>
      </c>
      <c r="D163" s="327" t="s">
        <v>309</v>
      </c>
      <c r="E163" s="328" t="s">
        <v>310</v>
      </c>
      <c r="F163" s="329" t="s">
        <v>456</v>
      </c>
    </row>
    <row r="164" spans="1:6" x14ac:dyDescent="0.25">
      <c r="A164" s="326" t="s">
        <v>293</v>
      </c>
      <c r="B164" s="327" t="s">
        <v>451</v>
      </c>
      <c r="C164" s="327" t="s">
        <v>452</v>
      </c>
      <c r="D164" s="327" t="s">
        <v>323</v>
      </c>
      <c r="E164" s="328" t="s">
        <v>310</v>
      </c>
      <c r="F164" s="329" t="s">
        <v>456</v>
      </c>
    </row>
    <row r="165" spans="1:6" x14ac:dyDescent="0.25">
      <c r="A165" s="326" t="s">
        <v>293</v>
      </c>
      <c r="B165" s="327" t="s">
        <v>497</v>
      </c>
      <c r="C165" s="327" t="s">
        <v>498</v>
      </c>
      <c r="D165" s="327" t="s">
        <v>309</v>
      </c>
      <c r="E165" s="328" t="s">
        <v>310</v>
      </c>
      <c r="F165" s="329" t="s">
        <v>456</v>
      </c>
    </row>
    <row r="166" spans="1:6" x14ac:dyDescent="0.25">
      <c r="A166" s="326" t="s">
        <v>293</v>
      </c>
      <c r="B166" s="327" t="s">
        <v>451</v>
      </c>
      <c r="C166" s="327" t="s">
        <v>499</v>
      </c>
      <c r="D166" s="327" t="s">
        <v>323</v>
      </c>
      <c r="E166" s="328" t="s">
        <v>310</v>
      </c>
      <c r="F166" s="329" t="s">
        <v>456</v>
      </c>
    </row>
    <row r="167" spans="1:6" ht="16.5" thickBot="1" x14ac:dyDescent="0.3">
      <c r="A167" s="331" t="s">
        <v>109</v>
      </c>
      <c r="B167" s="17"/>
      <c r="C167" s="17"/>
      <c r="D167" s="17"/>
      <c r="E167" s="17"/>
      <c r="F167" s="17"/>
    </row>
    <row r="168" spans="1:6" ht="16.5" thickBot="1" x14ac:dyDescent="0.3">
      <c r="A168" s="111" t="s">
        <v>52</v>
      </c>
      <c r="B168" s="324" t="s">
        <v>80</v>
      </c>
      <c r="C168" s="324" t="s">
        <v>132</v>
      </c>
      <c r="D168" s="324" t="s">
        <v>128</v>
      </c>
      <c r="E168" s="324" t="s">
        <v>107</v>
      </c>
      <c r="F168" s="325" t="s">
        <v>108</v>
      </c>
    </row>
    <row r="169" spans="1:6" x14ac:dyDescent="0.25">
      <c r="A169" s="321" t="s">
        <v>285</v>
      </c>
      <c r="B169" s="321" t="s">
        <v>500</v>
      </c>
      <c r="C169" s="321" t="s">
        <v>500</v>
      </c>
      <c r="D169" s="321" t="s">
        <v>309</v>
      </c>
      <c r="E169" s="321" t="s">
        <v>310</v>
      </c>
      <c r="F169" s="329" t="s">
        <v>501</v>
      </c>
    </row>
    <row r="170" spans="1:6" x14ac:dyDescent="0.25">
      <c r="A170" s="322" t="s">
        <v>285</v>
      </c>
      <c r="B170" s="322" t="s">
        <v>500</v>
      </c>
      <c r="C170" s="322" t="s">
        <v>500</v>
      </c>
      <c r="D170" s="322" t="s">
        <v>309</v>
      </c>
      <c r="E170" s="322" t="s">
        <v>315</v>
      </c>
      <c r="F170" s="329" t="s">
        <v>501</v>
      </c>
    </row>
    <row r="171" spans="1:6" x14ac:dyDescent="0.25">
      <c r="A171" s="322" t="s">
        <v>285</v>
      </c>
      <c r="B171" s="322" t="s">
        <v>502</v>
      </c>
      <c r="C171" s="322" t="s">
        <v>502</v>
      </c>
      <c r="D171" s="322" t="s">
        <v>309</v>
      </c>
      <c r="E171" s="322" t="s">
        <v>310</v>
      </c>
      <c r="F171" s="329" t="s">
        <v>503</v>
      </c>
    </row>
    <row r="172" spans="1:6" x14ac:dyDescent="0.25">
      <c r="A172" s="323" t="s">
        <v>285</v>
      </c>
      <c r="B172" s="323" t="s">
        <v>502</v>
      </c>
      <c r="C172" s="323" t="s">
        <v>502</v>
      </c>
      <c r="D172" s="323" t="s">
        <v>309</v>
      </c>
      <c r="E172" s="323" t="s">
        <v>315</v>
      </c>
      <c r="F172" s="330" t="s">
        <v>503</v>
      </c>
    </row>
    <row r="173" spans="1:6" x14ac:dyDescent="0.25">
      <c r="A173" s="332" t="s">
        <v>504</v>
      </c>
      <c r="B173" s="332" t="s">
        <v>505</v>
      </c>
      <c r="C173" s="332" t="s">
        <v>506</v>
      </c>
      <c r="D173" s="332" t="s">
        <v>309</v>
      </c>
      <c r="E173" s="332" t="s">
        <v>310</v>
      </c>
      <c r="F173" s="332" t="s">
        <v>456</v>
      </c>
    </row>
    <row r="174" spans="1:6" x14ac:dyDescent="0.25">
      <c r="A174" s="15"/>
      <c r="B174" s="15"/>
      <c r="C174" s="15"/>
      <c r="D174" s="15"/>
      <c r="E174" s="15"/>
      <c r="F174" s="15"/>
    </row>
    <row r="176" spans="1:6" ht="16.5" thickBot="1" x14ac:dyDescent="0.3">
      <c r="A176" s="23" t="s">
        <v>51</v>
      </c>
    </row>
    <row r="177" spans="1:6" ht="16.5" thickBot="1" x14ac:dyDescent="0.3">
      <c r="A177" s="111" t="s">
        <v>52</v>
      </c>
      <c r="B177" s="324" t="s">
        <v>80</v>
      </c>
      <c r="C177" s="324" t="s">
        <v>132</v>
      </c>
      <c r="D177" s="324" t="s">
        <v>128</v>
      </c>
      <c r="E177" s="324" t="s">
        <v>107</v>
      </c>
      <c r="F177" s="325" t="s">
        <v>108</v>
      </c>
    </row>
    <row r="178" spans="1:6" x14ac:dyDescent="0.25">
      <c r="A178" s="109" t="s">
        <v>285</v>
      </c>
      <c r="B178" s="109" t="s">
        <v>537</v>
      </c>
      <c r="C178" s="109" t="s">
        <v>537</v>
      </c>
      <c r="D178" s="109" t="s">
        <v>538</v>
      </c>
      <c r="E178" s="109" t="s">
        <v>372</v>
      </c>
      <c r="F178" s="109" t="s">
        <v>539</v>
      </c>
    </row>
    <row r="179" spans="1:6" x14ac:dyDescent="0.25">
      <c r="A179" s="15"/>
      <c r="B179" s="15" t="s">
        <v>540</v>
      </c>
      <c r="C179" s="15" t="s">
        <v>541</v>
      </c>
      <c r="D179" s="15" t="s">
        <v>538</v>
      </c>
      <c r="E179" s="15" t="s">
        <v>372</v>
      </c>
      <c r="F179" s="15" t="s">
        <v>539</v>
      </c>
    </row>
    <row r="180" spans="1:6" x14ac:dyDescent="0.25">
      <c r="A180" s="15"/>
      <c r="B180" s="15" t="s">
        <v>542</v>
      </c>
      <c r="C180" s="15" t="s">
        <v>543</v>
      </c>
      <c r="D180" s="15" t="s">
        <v>538</v>
      </c>
      <c r="E180" s="15" t="s">
        <v>372</v>
      </c>
      <c r="F180" s="15" t="s">
        <v>539</v>
      </c>
    </row>
    <row r="181" spans="1:6" x14ac:dyDescent="0.25">
      <c r="A181" s="15"/>
      <c r="B181" s="15" t="s">
        <v>544</v>
      </c>
      <c r="C181" s="15" t="s">
        <v>545</v>
      </c>
      <c r="D181" s="15" t="s">
        <v>538</v>
      </c>
      <c r="E181" s="15" t="s">
        <v>372</v>
      </c>
      <c r="F181" s="15" t="s">
        <v>539</v>
      </c>
    </row>
    <row r="182" spans="1:6" x14ac:dyDescent="0.25">
      <c r="A182" s="15"/>
      <c r="B182" s="15" t="s">
        <v>546</v>
      </c>
      <c r="C182" s="15" t="s">
        <v>547</v>
      </c>
      <c r="D182" s="15" t="s">
        <v>538</v>
      </c>
      <c r="E182" s="15" t="s">
        <v>372</v>
      </c>
      <c r="F182" s="15" t="s">
        <v>539</v>
      </c>
    </row>
    <row r="183" spans="1:6" x14ac:dyDescent="0.25">
      <c r="A183" s="15"/>
      <c r="B183" s="15" t="s">
        <v>548</v>
      </c>
      <c r="C183" s="15" t="s">
        <v>549</v>
      </c>
      <c r="D183" s="15" t="s">
        <v>538</v>
      </c>
      <c r="E183" s="15" t="s">
        <v>372</v>
      </c>
      <c r="F183" s="15" t="s">
        <v>539</v>
      </c>
    </row>
    <row r="184" spans="1:6" x14ac:dyDescent="0.25">
      <c r="B184" s="13" t="s">
        <v>550</v>
      </c>
      <c r="C184" s="13" t="s">
        <v>551</v>
      </c>
      <c r="D184" s="13" t="s">
        <v>538</v>
      </c>
      <c r="E184" s="13" t="s">
        <v>372</v>
      </c>
      <c r="F184" s="13" t="s">
        <v>539</v>
      </c>
    </row>
    <row r="185" spans="1:6" x14ac:dyDescent="0.25">
      <c r="B185" s="13" t="s">
        <v>552</v>
      </c>
      <c r="C185" s="13" t="s">
        <v>553</v>
      </c>
      <c r="D185" s="13" t="s">
        <v>538</v>
      </c>
      <c r="E185" s="13" t="s">
        <v>372</v>
      </c>
      <c r="F185" s="13" t="s">
        <v>539</v>
      </c>
    </row>
    <row r="186" spans="1:6" x14ac:dyDescent="0.25">
      <c r="B186" s="13" t="s">
        <v>312</v>
      </c>
      <c r="C186" s="13" t="s">
        <v>312</v>
      </c>
      <c r="D186" s="13" t="s">
        <v>538</v>
      </c>
      <c r="E186" s="13" t="s">
        <v>372</v>
      </c>
      <c r="F186" s="13" t="s">
        <v>539</v>
      </c>
    </row>
    <row r="187" spans="1:6" x14ac:dyDescent="0.25">
      <c r="B187" s="13" t="s">
        <v>554</v>
      </c>
      <c r="C187" s="13" t="s">
        <v>555</v>
      </c>
      <c r="D187" s="13" t="s">
        <v>538</v>
      </c>
      <c r="E187" s="13" t="s">
        <v>372</v>
      </c>
      <c r="F187" s="13" t="s">
        <v>539</v>
      </c>
    </row>
    <row r="188" spans="1:6" x14ac:dyDescent="0.25">
      <c r="B188" s="13" t="s">
        <v>502</v>
      </c>
      <c r="C188" s="13" t="s">
        <v>502</v>
      </c>
      <c r="D188" s="13" t="s">
        <v>538</v>
      </c>
      <c r="E188" s="13" t="s">
        <v>372</v>
      </c>
      <c r="F188" s="13" t="s">
        <v>539</v>
      </c>
    </row>
    <row r="189" spans="1:6" x14ac:dyDescent="0.25">
      <c r="A189" s="13" t="s">
        <v>287</v>
      </c>
      <c r="B189" s="13" t="s">
        <v>556</v>
      </c>
      <c r="C189" s="13" t="s">
        <v>556</v>
      </c>
      <c r="D189" s="13" t="s">
        <v>538</v>
      </c>
      <c r="E189" s="13" t="s">
        <v>372</v>
      </c>
      <c r="F189" s="13" t="s">
        <v>539</v>
      </c>
    </row>
    <row r="190" spans="1:6" x14ac:dyDescent="0.25">
      <c r="B190" s="13" t="s">
        <v>557</v>
      </c>
      <c r="C190" s="13" t="s">
        <v>557</v>
      </c>
      <c r="D190" s="13" t="s">
        <v>538</v>
      </c>
      <c r="E190" s="13" t="s">
        <v>372</v>
      </c>
      <c r="F190" s="13" t="s">
        <v>539</v>
      </c>
    </row>
    <row r="191" spans="1:6" x14ac:dyDescent="0.25">
      <c r="B191" s="13" t="s">
        <v>558</v>
      </c>
      <c r="C191" s="13" t="s">
        <v>558</v>
      </c>
      <c r="D191" s="13" t="s">
        <v>538</v>
      </c>
      <c r="E191" s="13" t="s">
        <v>372</v>
      </c>
      <c r="F191" s="13" t="s">
        <v>539</v>
      </c>
    </row>
    <row r="192" spans="1:6" x14ac:dyDescent="0.25">
      <c r="B192" s="13" t="s">
        <v>559</v>
      </c>
      <c r="C192" s="13" t="s">
        <v>559</v>
      </c>
      <c r="D192" s="13" t="s">
        <v>538</v>
      </c>
      <c r="E192" s="13" t="s">
        <v>372</v>
      </c>
      <c r="F192" s="13" t="s">
        <v>539</v>
      </c>
    </row>
    <row r="193" spans="2:6" x14ac:dyDescent="0.25">
      <c r="B193" s="13" t="s">
        <v>560</v>
      </c>
      <c r="C193" s="13" t="s">
        <v>561</v>
      </c>
      <c r="D193" s="13" t="s">
        <v>538</v>
      </c>
      <c r="E193" s="13" t="s">
        <v>372</v>
      </c>
      <c r="F193" s="13" t="s">
        <v>539</v>
      </c>
    </row>
    <row r="194" spans="2:6" x14ac:dyDescent="0.25">
      <c r="B194" s="13" t="s">
        <v>560</v>
      </c>
      <c r="C194" s="13" t="s">
        <v>562</v>
      </c>
      <c r="D194" s="13" t="s">
        <v>538</v>
      </c>
      <c r="E194" s="13" t="s">
        <v>372</v>
      </c>
      <c r="F194" s="13" t="s">
        <v>539</v>
      </c>
    </row>
    <row r="195" spans="2:6" x14ac:dyDescent="0.25">
      <c r="B195" s="13" t="s">
        <v>563</v>
      </c>
      <c r="C195" s="13" t="s">
        <v>563</v>
      </c>
      <c r="D195" s="13" t="s">
        <v>538</v>
      </c>
      <c r="E195" s="13" t="s">
        <v>372</v>
      </c>
      <c r="F195" s="13" t="s">
        <v>539</v>
      </c>
    </row>
    <row r="196" spans="2:6" x14ac:dyDescent="0.25">
      <c r="B196" s="13" t="s">
        <v>564</v>
      </c>
      <c r="C196" s="13" t="s">
        <v>565</v>
      </c>
      <c r="D196" s="13" t="s">
        <v>538</v>
      </c>
      <c r="E196" s="13" t="s">
        <v>372</v>
      </c>
      <c r="F196" s="13" t="s">
        <v>539</v>
      </c>
    </row>
    <row r="197" spans="2:6" x14ac:dyDescent="0.25">
      <c r="B197" s="13" t="s">
        <v>566</v>
      </c>
      <c r="C197" s="13" t="s">
        <v>566</v>
      </c>
      <c r="D197" s="13" t="s">
        <v>538</v>
      </c>
      <c r="E197" s="13" t="s">
        <v>372</v>
      </c>
      <c r="F197" s="13" t="s">
        <v>539</v>
      </c>
    </row>
    <row r="198" spans="2:6" x14ac:dyDescent="0.25">
      <c r="B198" s="13" t="s">
        <v>567</v>
      </c>
      <c r="C198" s="13" t="s">
        <v>567</v>
      </c>
      <c r="D198" s="13" t="s">
        <v>538</v>
      </c>
      <c r="E198" s="13" t="s">
        <v>310</v>
      </c>
      <c r="F198" s="13" t="s">
        <v>539</v>
      </c>
    </row>
    <row r="199" spans="2:6" x14ac:dyDescent="0.25">
      <c r="B199" s="13" t="s">
        <v>568</v>
      </c>
      <c r="C199" s="13" t="s">
        <v>568</v>
      </c>
      <c r="D199" s="13" t="s">
        <v>538</v>
      </c>
      <c r="E199" s="13" t="s">
        <v>372</v>
      </c>
      <c r="F199" s="13" t="s">
        <v>539</v>
      </c>
    </row>
    <row r="200" spans="2:6" x14ac:dyDescent="0.25">
      <c r="B200" s="13" t="s">
        <v>569</v>
      </c>
      <c r="C200" s="13" t="s">
        <v>569</v>
      </c>
      <c r="D200" s="13" t="s">
        <v>538</v>
      </c>
      <c r="E200" s="13" t="s">
        <v>372</v>
      </c>
      <c r="F200" s="13" t="s">
        <v>539</v>
      </c>
    </row>
    <row r="201" spans="2:6" x14ac:dyDescent="0.25">
      <c r="B201" s="13" t="s">
        <v>570</v>
      </c>
      <c r="C201" s="13" t="s">
        <v>570</v>
      </c>
      <c r="D201" s="13" t="s">
        <v>538</v>
      </c>
      <c r="E201" s="13" t="s">
        <v>310</v>
      </c>
      <c r="F201" s="13" t="s">
        <v>539</v>
      </c>
    </row>
    <row r="202" spans="2:6" x14ac:dyDescent="0.25">
      <c r="B202" s="13" t="s">
        <v>571</v>
      </c>
      <c r="C202" s="13" t="s">
        <v>571</v>
      </c>
      <c r="D202" s="13" t="s">
        <v>538</v>
      </c>
      <c r="E202" s="13" t="s">
        <v>310</v>
      </c>
      <c r="F202" s="13" t="s">
        <v>539</v>
      </c>
    </row>
    <row r="203" spans="2:6" x14ac:dyDescent="0.25">
      <c r="B203" s="13" t="s">
        <v>572</v>
      </c>
      <c r="C203" s="13" t="s">
        <v>572</v>
      </c>
      <c r="D203" s="13" t="s">
        <v>309</v>
      </c>
      <c r="E203" s="13" t="s">
        <v>310</v>
      </c>
      <c r="F203" s="13" t="s">
        <v>539</v>
      </c>
    </row>
    <row r="204" spans="2:6" x14ac:dyDescent="0.25">
      <c r="B204" s="13" t="s">
        <v>573</v>
      </c>
      <c r="C204" s="13" t="s">
        <v>573</v>
      </c>
      <c r="D204" s="13" t="s">
        <v>538</v>
      </c>
      <c r="E204" s="13" t="s">
        <v>310</v>
      </c>
      <c r="F204" s="13" t="s">
        <v>539</v>
      </c>
    </row>
    <row r="205" spans="2:6" x14ac:dyDescent="0.25">
      <c r="B205" s="13" t="s">
        <v>574</v>
      </c>
      <c r="C205" s="13" t="s">
        <v>574</v>
      </c>
      <c r="D205" s="13" t="s">
        <v>538</v>
      </c>
      <c r="E205" s="13" t="s">
        <v>372</v>
      </c>
      <c r="F205" s="13" t="s">
        <v>539</v>
      </c>
    </row>
    <row r="206" spans="2:6" x14ac:dyDescent="0.25">
      <c r="B206" s="13" t="s">
        <v>575</v>
      </c>
      <c r="C206" s="13" t="s">
        <v>575</v>
      </c>
      <c r="D206" s="13" t="s">
        <v>538</v>
      </c>
      <c r="E206" s="13" t="s">
        <v>372</v>
      </c>
      <c r="F206" s="13" t="s">
        <v>539</v>
      </c>
    </row>
    <row r="207" spans="2:6" x14ac:dyDescent="0.25">
      <c r="B207" s="13" t="s">
        <v>576</v>
      </c>
      <c r="C207" s="13" t="s">
        <v>576</v>
      </c>
      <c r="D207" s="13" t="s">
        <v>538</v>
      </c>
      <c r="E207" s="13" t="s">
        <v>372</v>
      </c>
      <c r="F207" s="13" t="s">
        <v>539</v>
      </c>
    </row>
    <row r="208" spans="2:6" x14ac:dyDescent="0.25">
      <c r="B208" s="13" t="s">
        <v>577</v>
      </c>
      <c r="C208" s="13" t="s">
        <v>577</v>
      </c>
      <c r="D208" s="13" t="s">
        <v>538</v>
      </c>
      <c r="E208" s="13" t="s">
        <v>372</v>
      </c>
      <c r="F208" s="13" t="s">
        <v>539</v>
      </c>
    </row>
    <row r="209" spans="1:6" x14ac:dyDescent="0.25">
      <c r="B209" s="13" t="s">
        <v>578</v>
      </c>
      <c r="C209" s="13" t="s">
        <v>578</v>
      </c>
      <c r="D209" s="13" t="s">
        <v>538</v>
      </c>
      <c r="E209" s="13" t="s">
        <v>372</v>
      </c>
      <c r="F209" s="13" t="s">
        <v>539</v>
      </c>
    </row>
    <row r="210" spans="1:6" x14ac:dyDescent="0.25">
      <c r="B210" s="13" t="s">
        <v>579</v>
      </c>
      <c r="C210" s="13" t="s">
        <v>580</v>
      </c>
      <c r="D210" s="13" t="s">
        <v>538</v>
      </c>
      <c r="E210" s="13" t="s">
        <v>372</v>
      </c>
      <c r="F210" s="13" t="s">
        <v>539</v>
      </c>
    </row>
    <row r="211" spans="1:6" x14ac:dyDescent="0.25">
      <c r="A211" s="13" t="s">
        <v>581</v>
      </c>
      <c r="B211" s="13" t="s">
        <v>582</v>
      </c>
      <c r="C211" s="13" t="s">
        <v>582</v>
      </c>
      <c r="D211" s="13" t="s">
        <v>538</v>
      </c>
      <c r="E211" s="13" t="s">
        <v>310</v>
      </c>
      <c r="F211" s="13" t="s">
        <v>539</v>
      </c>
    </row>
    <row r="212" spans="1:6" x14ac:dyDescent="0.25">
      <c r="B212" s="13" t="s">
        <v>583</v>
      </c>
      <c r="C212" s="13" t="s">
        <v>583</v>
      </c>
      <c r="D212" s="13" t="s">
        <v>538</v>
      </c>
      <c r="E212" s="13" t="s">
        <v>310</v>
      </c>
      <c r="F212" s="13" t="s">
        <v>539</v>
      </c>
    </row>
    <row r="213" spans="1:6" x14ac:dyDescent="0.25">
      <c r="B213" s="13" t="s">
        <v>584</v>
      </c>
      <c r="C213" s="13" t="s">
        <v>584</v>
      </c>
      <c r="D213" s="13" t="s">
        <v>538</v>
      </c>
      <c r="E213" s="13" t="s">
        <v>310</v>
      </c>
      <c r="F213" s="13" t="s">
        <v>539</v>
      </c>
    </row>
    <row r="214" spans="1:6" x14ac:dyDescent="0.25">
      <c r="B214" s="13" t="s">
        <v>585</v>
      </c>
      <c r="C214" s="13" t="s">
        <v>585</v>
      </c>
      <c r="D214" s="13" t="s">
        <v>538</v>
      </c>
      <c r="E214" s="13" t="s">
        <v>310</v>
      </c>
      <c r="F214" s="13" t="s">
        <v>539</v>
      </c>
    </row>
    <row r="215" spans="1:6" x14ac:dyDescent="0.25">
      <c r="A215" s="13" t="s">
        <v>291</v>
      </c>
      <c r="B215" s="13" t="s">
        <v>586</v>
      </c>
      <c r="C215" s="13" t="s">
        <v>587</v>
      </c>
      <c r="D215" s="13" t="s">
        <v>538</v>
      </c>
      <c r="E215" s="13" t="s">
        <v>310</v>
      </c>
      <c r="F215" s="13" t="s">
        <v>539</v>
      </c>
    </row>
    <row r="216" spans="1:6" x14ac:dyDescent="0.25">
      <c r="A216" s="13" t="s">
        <v>293</v>
      </c>
      <c r="B216" s="13" t="s">
        <v>588</v>
      </c>
      <c r="C216" s="13" t="s">
        <v>588</v>
      </c>
      <c r="D216" s="13" t="s">
        <v>538</v>
      </c>
      <c r="E216" s="13" t="s">
        <v>310</v>
      </c>
      <c r="F216" s="13" t="s">
        <v>539</v>
      </c>
    </row>
    <row r="217" spans="1:6" x14ac:dyDescent="0.25">
      <c r="B217" s="13" t="s">
        <v>589</v>
      </c>
      <c r="C217" s="13" t="s">
        <v>589</v>
      </c>
      <c r="D217" s="13" t="s">
        <v>538</v>
      </c>
      <c r="E217" s="13" t="s">
        <v>372</v>
      </c>
      <c r="F217" s="13" t="s">
        <v>539</v>
      </c>
    </row>
    <row r="218" spans="1:6" x14ac:dyDescent="0.25">
      <c r="B218" s="13" t="s">
        <v>590</v>
      </c>
      <c r="C218" s="13" t="s">
        <v>492</v>
      </c>
      <c r="D218" s="13" t="s">
        <v>538</v>
      </c>
      <c r="E218" s="13" t="s">
        <v>315</v>
      </c>
      <c r="F218" s="13" t="s">
        <v>539</v>
      </c>
    </row>
    <row r="219" spans="1:6" x14ac:dyDescent="0.25">
      <c r="B219" s="13" t="s">
        <v>591</v>
      </c>
      <c r="C219" s="13" t="s">
        <v>591</v>
      </c>
      <c r="D219" s="13" t="s">
        <v>538</v>
      </c>
      <c r="E219" s="13" t="s">
        <v>310</v>
      </c>
      <c r="F219" s="13" t="s">
        <v>539</v>
      </c>
    </row>
    <row r="220" spans="1:6" x14ac:dyDescent="0.25">
      <c r="B220" s="13" t="s">
        <v>448</v>
      </c>
      <c r="C220" s="13" t="s">
        <v>448</v>
      </c>
      <c r="D220" s="13" t="s">
        <v>538</v>
      </c>
      <c r="E220" s="13" t="s">
        <v>310</v>
      </c>
      <c r="F220" s="13" t="s">
        <v>539</v>
      </c>
    </row>
    <row r="221" spans="1:6" x14ac:dyDescent="0.25">
      <c r="B221" s="13" t="s">
        <v>592</v>
      </c>
      <c r="C221" s="13" t="s">
        <v>452</v>
      </c>
      <c r="D221" s="13" t="s">
        <v>538</v>
      </c>
      <c r="E221" s="13" t="s">
        <v>310</v>
      </c>
      <c r="F221" s="13" t="s">
        <v>539</v>
      </c>
    </row>
    <row r="222" spans="1:6" x14ac:dyDescent="0.25">
      <c r="B222" s="13" t="s">
        <v>593</v>
      </c>
      <c r="C222" s="13" t="s">
        <v>593</v>
      </c>
      <c r="D222" s="13" t="s">
        <v>538</v>
      </c>
      <c r="E222" s="13" t="s">
        <v>372</v>
      </c>
      <c r="F222" s="13" t="s">
        <v>539</v>
      </c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6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Normal="130" zoomScaleSheetLayoutView="100" workbookViewId="0">
      <selection activeCell="K7" sqref="K7"/>
    </sheetView>
  </sheetViews>
  <sheetFormatPr defaultRowHeight="15.75" x14ac:dyDescent="0.2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430" t="s">
        <v>279</v>
      </c>
      <c r="B1" s="430"/>
      <c r="C1" s="430"/>
      <c r="D1" s="430"/>
      <c r="E1" s="430"/>
      <c r="F1" s="430"/>
      <c r="G1" s="430"/>
      <c r="H1" s="430"/>
      <c r="I1" s="45"/>
    </row>
    <row r="2" spans="1:9" ht="29.25" customHeight="1" thickBot="1" x14ac:dyDescent="0.35">
      <c r="A2" s="67" t="s">
        <v>110</v>
      </c>
      <c r="B2" s="26">
        <v>0</v>
      </c>
      <c r="C2" s="26"/>
      <c r="D2" s="26"/>
      <c r="E2" s="43"/>
      <c r="F2" s="26"/>
      <c r="G2" s="26"/>
      <c r="H2" s="26"/>
      <c r="I2" s="26"/>
    </row>
    <row r="3" spans="1:9" ht="32.25" thickBot="1" x14ac:dyDescent="0.3">
      <c r="A3" s="85" t="s">
        <v>52</v>
      </c>
      <c r="B3" s="102" t="s">
        <v>48</v>
      </c>
      <c r="C3" s="102" t="s">
        <v>80</v>
      </c>
      <c r="D3" s="102" t="s">
        <v>132</v>
      </c>
      <c r="E3" s="102" t="s">
        <v>128</v>
      </c>
      <c r="F3" s="102" t="s">
        <v>107</v>
      </c>
      <c r="G3" s="102" t="s">
        <v>108</v>
      </c>
      <c r="H3" s="103" t="s">
        <v>111</v>
      </c>
      <c r="I3" s="41"/>
    </row>
    <row r="4" spans="1:9" x14ac:dyDescent="0.25">
      <c r="A4" s="66"/>
      <c r="B4" s="66"/>
      <c r="C4" s="66"/>
      <c r="D4" s="66"/>
      <c r="E4" s="66"/>
      <c r="F4" s="66"/>
      <c r="G4" s="66"/>
      <c r="H4" s="66"/>
      <c r="I4" s="41"/>
    </row>
    <row r="5" spans="1:9" x14ac:dyDescent="0.25">
      <c r="A5" s="66"/>
      <c r="B5" s="66"/>
      <c r="C5" s="66"/>
      <c r="D5" s="66"/>
      <c r="E5" s="66"/>
      <c r="F5" s="66"/>
      <c r="G5" s="66"/>
      <c r="H5" s="66"/>
      <c r="I5" s="41"/>
    </row>
    <row r="6" spans="1:9" x14ac:dyDescent="0.25">
      <c r="A6" s="66"/>
      <c r="B6" s="66"/>
      <c r="C6" s="66"/>
      <c r="D6" s="66"/>
      <c r="E6" s="66"/>
      <c r="F6" s="66"/>
      <c r="G6" s="66"/>
      <c r="H6" s="66"/>
      <c r="I6" s="41"/>
    </row>
    <row r="7" spans="1:9" x14ac:dyDescent="0.25">
      <c r="A7" s="66"/>
      <c r="B7" s="66"/>
      <c r="C7" s="66"/>
      <c r="D7" s="66"/>
      <c r="E7" s="66"/>
      <c r="F7" s="66"/>
      <c r="G7" s="66"/>
      <c r="H7" s="66"/>
      <c r="I7" s="41"/>
    </row>
    <row r="8" spans="1:9" x14ac:dyDescent="0.25">
      <c r="A8" s="48"/>
      <c r="B8" s="48"/>
      <c r="C8" s="48"/>
      <c r="D8" s="48"/>
      <c r="E8" s="48"/>
      <c r="F8" s="48"/>
      <c r="G8" s="48"/>
      <c r="H8" s="48"/>
      <c r="I8" s="41"/>
    </row>
    <row r="9" spans="1:9" x14ac:dyDescent="0.25">
      <c r="A9" s="3"/>
      <c r="B9" s="3"/>
      <c r="C9" s="3"/>
      <c r="D9" s="16"/>
      <c r="E9" s="16"/>
      <c r="F9" s="16"/>
      <c r="G9" s="3"/>
      <c r="H9" s="3"/>
      <c r="I9" s="8"/>
    </row>
    <row r="10" spans="1:9" x14ac:dyDescent="0.25">
      <c r="I10" s="8"/>
    </row>
    <row r="11" spans="1:9" x14ac:dyDescent="0.25">
      <c r="I11" s="8"/>
    </row>
    <row r="12" spans="1:9" ht="24.75" customHeight="1" thickBot="1" x14ac:dyDescent="0.3">
      <c r="A12" s="126" t="s">
        <v>148</v>
      </c>
      <c r="D12">
        <v>0</v>
      </c>
      <c r="I12" s="8"/>
    </row>
    <row r="13" spans="1:9" ht="63.75" thickBot="1" x14ac:dyDescent="0.3">
      <c r="A13" s="85" t="s">
        <v>52</v>
      </c>
      <c r="B13" s="102" t="s">
        <v>48</v>
      </c>
      <c r="C13" s="102" t="s">
        <v>80</v>
      </c>
      <c r="D13" s="102" t="s">
        <v>132</v>
      </c>
      <c r="E13" s="102" t="s">
        <v>128</v>
      </c>
      <c r="F13" s="102" t="s">
        <v>107</v>
      </c>
      <c r="G13" s="102" t="s">
        <v>108</v>
      </c>
      <c r="H13" s="103" t="s">
        <v>147</v>
      </c>
      <c r="I13" s="34"/>
    </row>
    <row r="14" spans="1:9" x14ac:dyDescent="0.25">
      <c r="A14" s="66"/>
      <c r="B14" s="66"/>
      <c r="C14" s="66"/>
      <c r="D14" s="66"/>
      <c r="E14" s="66"/>
      <c r="F14" s="66"/>
      <c r="G14" s="66"/>
      <c r="H14" s="66"/>
      <c r="I14" s="34"/>
    </row>
    <row r="15" spans="1:9" x14ac:dyDescent="0.25">
      <c r="A15" s="48"/>
      <c r="B15" s="48"/>
      <c r="C15" s="48"/>
      <c r="D15" s="48"/>
      <c r="E15" s="48"/>
      <c r="F15" s="48"/>
      <c r="G15" s="48"/>
      <c r="H15" s="48"/>
      <c r="I15" s="34"/>
    </row>
    <row r="16" spans="1:9" x14ac:dyDescent="0.25">
      <c r="A16" s="48"/>
      <c r="B16" s="48"/>
      <c r="C16" s="48"/>
      <c r="D16" s="48"/>
      <c r="E16" s="48"/>
      <c r="F16" s="48"/>
      <c r="G16" s="48"/>
      <c r="H16" s="48"/>
      <c r="I16" s="34"/>
    </row>
    <row r="17" spans="1:9" x14ac:dyDescent="0.25">
      <c r="A17" s="48"/>
      <c r="B17" s="48"/>
      <c r="C17" s="48"/>
      <c r="D17" s="48"/>
      <c r="E17" s="48"/>
      <c r="F17" s="48"/>
      <c r="G17" s="48"/>
      <c r="H17" s="48"/>
      <c r="I17" s="34"/>
    </row>
    <row r="18" spans="1:9" x14ac:dyDescent="0.25">
      <c r="A18" s="48"/>
      <c r="B18" s="48"/>
      <c r="C18" s="48"/>
      <c r="D18" s="48"/>
      <c r="E18" s="48"/>
      <c r="F18" s="48"/>
      <c r="G18" s="48"/>
      <c r="H18" s="48"/>
      <c r="I18" s="34"/>
    </row>
    <row r="19" spans="1:9" x14ac:dyDescent="0.25">
      <c r="A19" s="3"/>
      <c r="B19" s="3"/>
      <c r="C19" s="3"/>
      <c r="D19" s="16"/>
      <c r="E19" s="16"/>
      <c r="F19" s="16"/>
      <c r="G19" s="3"/>
      <c r="H19" s="3"/>
      <c r="I19" s="8"/>
    </row>
    <row r="20" spans="1:9" x14ac:dyDescent="0.25">
      <c r="H20" s="18"/>
      <c r="I20" s="8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view="pageBreakPreview" zoomScaleNormal="100" zoomScaleSheetLayoutView="100" workbookViewId="0">
      <selection activeCell="G50" sqref="G50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455" t="s">
        <v>280</v>
      </c>
      <c r="B1" s="455"/>
    </row>
    <row r="2" spans="1:2" s="1" customFormat="1" ht="16.5" thickBot="1" x14ac:dyDescent="0.3">
      <c r="A2" s="133" t="s">
        <v>52</v>
      </c>
      <c r="B2" s="134" t="s">
        <v>112</v>
      </c>
    </row>
    <row r="3" spans="1:2" s="1" customFormat="1" x14ac:dyDescent="0.25">
      <c r="A3" s="342" t="s">
        <v>594</v>
      </c>
      <c r="B3" s="343" t="s">
        <v>595</v>
      </c>
    </row>
    <row r="4" spans="1:2" s="1" customFormat="1" x14ac:dyDescent="0.25">
      <c r="A4" s="342"/>
      <c r="B4" s="343" t="s">
        <v>596</v>
      </c>
    </row>
    <row r="5" spans="1:2" s="1" customFormat="1" x14ac:dyDescent="0.25">
      <c r="A5" s="342"/>
      <c r="B5" s="343" t="s">
        <v>597</v>
      </c>
    </row>
    <row r="6" spans="1:2" s="1" customFormat="1" x14ac:dyDescent="0.25">
      <c r="A6" s="342"/>
      <c r="B6" s="343" t="s">
        <v>540</v>
      </c>
    </row>
    <row r="7" spans="1:2" s="1" customFormat="1" x14ac:dyDescent="0.25">
      <c r="A7" s="342"/>
      <c r="B7" s="343" t="s">
        <v>598</v>
      </c>
    </row>
    <row r="8" spans="1:2" s="1" customFormat="1" x14ac:dyDescent="0.25">
      <c r="A8" s="342"/>
      <c r="B8" s="343" t="s">
        <v>599</v>
      </c>
    </row>
    <row r="9" spans="1:2" s="1" customFormat="1" x14ac:dyDescent="0.25">
      <c r="A9" s="342"/>
      <c r="B9" s="343" t="s">
        <v>550</v>
      </c>
    </row>
    <row r="10" spans="1:2" s="1" customFormat="1" x14ac:dyDescent="0.25">
      <c r="A10" s="342"/>
      <c r="B10" s="343" t="s">
        <v>600</v>
      </c>
    </row>
    <row r="11" spans="1:2" s="1" customFormat="1" x14ac:dyDescent="0.25">
      <c r="A11" s="342"/>
      <c r="B11" s="343" t="s">
        <v>601</v>
      </c>
    </row>
    <row r="12" spans="1:2" s="1" customFormat="1" x14ac:dyDescent="0.25">
      <c r="A12" s="342" t="s">
        <v>602</v>
      </c>
      <c r="B12" s="343" t="s">
        <v>603</v>
      </c>
    </row>
    <row r="13" spans="1:2" s="1" customFormat="1" x14ac:dyDescent="0.25">
      <c r="A13" s="342"/>
      <c r="B13" s="343" t="s">
        <v>560</v>
      </c>
    </row>
    <row r="14" spans="1:2" s="1" customFormat="1" x14ac:dyDescent="0.25">
      <c r="A14" s="342"/>
      <c r="B14" s="343" t="s">
        <v>563</v>
      </c>
    </row>
    <row r="15" spans="1:2" s="1" customFormat="1" x14ac:dyDescent="0.25">
      <c r="A15" s="342"/>
      <c r="B15" s="343" t="s">
        <v>559</v>
      </c>
    </row>
    <row r="16" spans="1:2" s="1" customFormat="1" x14ac:dyDescent="0.25">
      <c r="A16" s="342"/>
      <c r="B16" s="343" t="s">
        <v>568</v>
      </c>
    </row>
    <row r="17" spans="1:2" s="1" customFormat="1" x14ac:dyDescent="0.25">
      <c r="A17" s="342"/>
      <c r="B17" s="343" t="s">
        <v>571</v>
      </c>
    </row>
    <row r="18" spans="1:2" s="1" customFormat="1" x14ac:dyDescent="0.25">
      <c r="A18" s="342"/>
      <c r="B18" s="343" t="s">
        <v>567</v>
      </c>
    </row>
    <row r="19" spans="1:2" s="1" customFormat="1" x14ac:dyDescent="0.25">
      <c r="A19" s="342"/>
      <c r="B19" s="343" t="s">
        <v>569</v>
      </c>
    </row>
    <row r="20" spans="1:2" s="1" customFormat="1" x14ac:dyDescent="0.25">
      <c r="A20" s="342"/>
      <c r="B20" s="343" t="s">
        <v>604</v>
      </c>
    </row>
    <row r="21" spans="1:2" s="1" customFormat="1" x14ac:dyDescent="0.25">
      <c r="A21" s="342"/>
      <c r="B21" s="343" t="s">
        <v>574</v>
      </c>
    </row>
    <row r="22" spans="1:2" s="1" customFormat="1" x14ac:dyDescent="0.25">
      <c r="A22" s="342"/>
      <c r="B22" s="343" t="s">
        <v>572</v>
      </c>
    </row>
    <row r="23" spans="1:2" s="1" customFormat="1" x14ac:dyDescent="0.25">
      <c r="A23" s="342"/>
      <c r="B23" s="343" t="s">
        <v>573</v>
      </c>
    </row>
    <row r="24" spans="1:2" s="1" customFormat="1" x14ac:dyDescent="0.25">
      <c r="A24" s="342"/>
      <c r="B24" s="343" t="s">
        <v>605</v>
      </c>
    </row>
    <row r="25" spans="1:2" s="1" customFormat="1" x14ac:dyDescent="0.25">
      <c r="A25" s="342"/>
      <c r="B25" s="343" t="s">
        <v>557</v>
      </c>
    </row>
    <row r="26" spans="1:2" s="1" customFormat="1" x14ac:dyDescent="0.25">
      <c r="A26" s="342"/>
      <c r="B26" s="343" t="s">
        <v>576</v>
      </c>
    </row>
    <row r="27" spans="1:2" s="1" customFormat="1" x14ac:dyDescent="0.25">
      <c r="A27" s="342" t="s">
        <v>606</v>
      </c>
      <c r="B27" s="343" t="s">
        <v>607</v>
      </c>
    </row>
    <row r="28" spans="1:2" s="1" customFormat="1" x14ac:dyDescent="0.25">
      <c r="A28" s="342"/>
      <c r="B28" s="343" t="s">
        <v>608</v>
      </c>
    </row>
    <row r="29" spans="1:2" s="1" customFormat="1" x14ac:dyDescent="0.25">
      <c r="A29" s="342"/>
      <c r="B29" s="343" t="s">
        <v>609</v>
      </c>
    </row>
    <row r="30" spans="1:2" s="1" customFormat="1" x14ac:dyDescent="0.25">
      <c r="A30" s="342" t="s">
        <v>610</v>
      </c>
      <c r="B30" s="343" t="s">
        <v>611</v>
      </c>
    </row>
    <row r="31" spans="1:2" s="1" customFormat="1" x14ac:dyDescent="0.25">
      <c r="A31" s="342"/>
      <c r="B31" s="343" t="s">
        <v>612</v>
      </c>
    </row>
    <row r="32" spans="1:2" s="1" customFormat="1" x14ac:dyDescent="0.25">
      <c r="A32" s="342"/>
      <c r="B32" s="343" t="s">
        <v>613</v>
      </c>
    </row>
    <row r="33" spans="1:2" s="1" customFormat="1" x14ac:dyDescent="0.25">
      <c r="A33" s="342"/>
      <c r="B33" s="343" t="s">
        <v>614</v>
      </c>
    </row>
    <row r="34" spans="1:2" s="1" customFormat="1" x14ac:dyDescent="0.25">
      <c r="A34" s="342"/>
      <c r="B34" s="343" t="s">
        <v>615</v>
      </c>
    </row>
    <row r="35" spans="1:2" s="1" customFormat="1" x14ac:dyDescent="0.25">
      <c r="A35" s="342"/>
      <c r="B35" s="343" t="s">
        <v>616</v>
      </c>
    </row>
    <row r="36" spans="1:2" s="1" customFormat="1" x14ac:dyDescent="0.25">
      <c r="A36" s="342"/>
      <c r="B36" s="343" t="s">
        <v>499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Normal="100" zoomScaleSheetLayoutView="100" workbookViewId="0">
      <selection sqref="A1:C1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455" t="s">
        <v>281</v>
      </c>
      <c r="B1" s="455"/>
      <c r="C1" s="455"/>
    </row>
    <row r="2" spans="1:3" ht="24" customHeight="1" thickBot="1" x14ac:dyDescent="0.3">
      <c r="A2" s="135" t="s">
        <v>110</v>
      </c>
      <c r="B2" s="47"/>
      <c r="C2" s="47"/>
    </row>
    <row r="3" spans="1:3" ht="16.5" thickBot="1" x14ac:dyDescent="0.3">
      <c r="A3" s="136" t="s">
        <v>52</v>
      </c>
      <c r="B3" s="100" t="s">
        <v>112</v>
      </c>
      <c r="C3" s="101" t="s">
        <v>111</v>
      </c>
    </row>
    <row r="4" spans="1:3" x14ac:dyDescent="0.25">
      <c r="A4" s="84"/>
      <c r="B4" s="84"/>
      <c r="C4" s="84"/>
    </row>
    <row r="5" spans="1:3" x14ac:dyDescent="0.25">
      <c r="A5" s="84"/>
      <c r="B5" s="84"/>
      <c r="C5" s="84"/>
    </row>
    <row r="6" spans="1:3" x14ac:dyDescent="0.25">
      <c r="A6" s="84"/>
      <c r="B6" s="84"/>
      <c r="C6" s="84"/>
    </row>
    <row r="7" spans="1:3" x14ac:dyDescent="0.25">
      <c r="A7" s="3"/>
      <c r="B7" s="3"/>
      <c r="C7" s="3"/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C10" s="18"/>
    </row>
    <row r="11" spans="1:3" ht="16.5" thickBot="1" x14ac:dyDescent="0.3">
      <c r="A11" s="126" t="s">
        <v>148</v>
      </c>
    </row>
    <row r="12" spans="1:3" ht="16.5" thickBot="1" x14ac:dyDescent="0.3">
      <c r="A12" s="136" t="s">
        <v>52</v>
      </c>
      <c r="B12" s="100" t="s">
        <v>112</v>
      </c>
      <c r="C12" s="101" t="s">
        <v>133</v>
      </c>
    </row>
    <row r="13" spans="1:3" x14ac:dyDescent="0.25">
      <c r="A13" s="84"/>
      <c r="B13" s="84"/>
      <c r="C13" s="84"/>
    </row>
    <row r="14" spans="1:3" x14ac:dyDescent="0.25">
      <c r="A14" s="3"/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C18" s="18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2"/>
  <sheetViews>
    <sheetView view="pageBreakPreview" topLeftCell="A19" zoomScaleNormal="100" zoomScaleSheetLayoutView="100" workbookViewId="0">
      <selection activeCell="G11" sqref="G11"/>
    </sheetView>
  </sheetViews>
  <sheetFormatPr defaultRowHeight="15.75" x14ac:dyDescent="0.2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10.5" customWidth="1"/>
  </cols>
  <sheetData>
    <row r="1" spans="1:12" ht="21" thickBot="1" x14ac:dyDescent="0.35">
      <c r="A1" s="491" t="s">
        <v>282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</row>
    <row r="2" spans="1:12" ht="138" customHeight="1" thickBot="1" x14ac:dyDescent="0.3">
      <c r="A2" s="164" t="s">
        <v>134</v>
      </c>
      <c r="B2" s="165" t="s">
        <v>52</v>
      </c>
      <c r="C2" s="165" t="s">
        <v>184</v>
      </c>
      <c r="D2" s="165" t="s">
        <v>187</v>
      </c>
      <c r="E2" s="165" t="s">
        <v>186</v>
      </c>
      <c r="F2" s="165" t="s">
        <v>135</v>
      </c>
      <c r="G2" s="165" t="s">
        <v>136</v>
      </c>
      <c r="H2" s="165" t="s">
        <v>122</v>
      </c>
      <c r="I2" s="165" t="s">
        <v>137</v>
      </c>
      <c r="J2" s="165" t="s">
        <v>138</v>
      </c>
      <c r="K2" s="165" t="s">
        <v>139</v>
      </c>
      <c r="L2" s="166" t="s">
        <v>140</v>
      </c>
    </row>
    <row r="3" spans="1:12" s="163" customFormat="1" ht="89.25" x14ac:dyDescent="0.2">
      <c r="A3" s="344">
        <v>1</v>
      </c>
      <c r="B3" s="345" t="s">
        <v>293</v>
      </c>
      <c r="C3" s="345" t="s">
        <v>617</v>
      </c>
      <c r="D3" s="345" t="s">
        <v>618</v>
      </c>
      <c r="E3" s="345" t="s">
        <v>619</v>
      </c>
      <c r="F3" s="345" t="s">
        <v>620</v>
      </c>
      <c r="G3" s="345" t="s">
        <v>621</v>
      </c>
      <c r="H3" s="345" t="s">
        <v>622</v>
      </c>
      <c r="I3" s="345" t="s">
        <v>623</v>
      </c>
      <c r="J3" s="345">
        <v>31792</v>
      </c>
      <c r="K3" s="345"/>
      <c r="L3" s="345"/>
    </row>
    <row r="4" spans="1:12" s="163" customFormat="1" ht="38.25" x14ac:dyDescent="0.2">
      <c r="A4" s="344">
        <v>2</v>
      </c>
      <c r="B4" s="345" t="s">
        <v>293</v>
      </c>
      <c r="C4" s="345" t="s">
        <v>617</v>
      </c>
      <c r="D4" s="345" t="s">
        <v>618</v>
      </c>
      <c r="E4" s="345" t="s">
        <v>619</v>
      </c>
      <c r="F4" s="345" t="s">
        <v>624</v>
      </c>
      <c r="G4" s="345" t="s">
        <v>625</v>
      </c>
      <c r="H4" s="345" t="s">
        <v>626</v>
      </c>
      <c r="I4" s="345" t="s">
        <v>627</v>
      </c>
      <c r="J4" s="345">
        <v>69670</v>
      </c>
      <c r="K4" s="345"/>
      <c r="L4" s="345"/>
    </row>
    <row r="5" spans="1:12" s="163" customFormat="1" ht="114.75" x14ac:dyDescent="0.2">
      <c r="A5" s="344">
        <v>3</v>
      </c>
      <c r="B5" s="345" t="s">
        <v>293</v>
      </c>
      <c r="C5" s="345" t="s">
        <v>617</v>
      </c>
      <c r="D5" s="345" t="s">
        <v>618</v>
      </c>
      <c r="E5" s="345" t="s">
        <v>619</v>
      </c>
      <c r="F5" s="345" t="s">
        <v>628</v>
      </c>
      <c r="G5" s="345" t="s">
        <v>520</v>
      </c>
      <c r="H5" s="345" t="s">
        <v>629</v>
      </c>
      <c r="I5" s="345" t="s">
        <v>627</v>
      </c>
      <c r="J5" s="345">
        <v>64488</v>
      </c>
      <c r="K5" s="345"/>
      <c r="L5" s="345"/>
    </row>
    <row r="6" spans="1:12" s="163" customFormat="1" ht="51" x14ac:dyDescent="0.2">
      <c r="A6" s="344">
        <v>4</v>
      </c>
      <c r="B6" s="345" t="s">
        <v>293</v>
      </c>
      <c r="C6" s="345" t="s">
        <v>617</v>
      </c>
      <c r="D6" s="345" t="s">
        <v>618</v>
      </c>
      <c r="E6" s="345" t="s">
        <v>619</v>
      </c>
      <c r="F6" s="345" t="s">
        <v>630</v>
      </c>
      <c r="G6" s="345" t="s">
        <v>1395</v>
      </c>
      <c r="H6" s="345" t="s">
        <v>631</v>
      </c>
      <c r="I6" s="345" t="s">
        <v>632</v>
      </c>
      <c r="J6" s="345">
        <v>21218.52</v>
      </c>
      <c r="K6" s="345"/>
      <c r="L6" s="345"/>
    </row>
    <row r="7" spans="1:12" s="163" customFormat="1" ht="216.75" x14ac:dyDescent="0.2">
      <c r="A7" s="344">
        <v>5</v>
      </c>
      <c r="B7" s="345" t="s">
        <v>293</v>
      </c>
      <c r="C7" s="345" t="s">
        <v>617</v>
      </c>
      <c r="D7" s="345" t="s">
        <v>618</v>
      </c>
      <c r="E7" s="345" t="s">
        <v>619</v>
      </c>
      <c r="F7" s="345" t="s">
        <v>633</v>
      </c>
      <c r="G7" s="345" t="s">
        <v>634</v>
      </c>
      <c r="H7" s="345" t="s">
        <v>635</v>
      </c>
      <c r="I7" s="345" t="s">
        <v>632</v>
      </c>
      <c r="J7" s="345">
        <v>3081</v>
      </c>
      <c r="K7" s="345"/>
      <c r="L7" s="345"/>
    </row>
    <row r="8" spans="1:12" s="163" customFormat="1" ht="76.5" x14ac:dyDescent="0.2">
      <c r="A8" s="344">
        <v>6</v>
      </c>
      <c r="B8" s="345" t="s">
        <v>293</v>
      </c>
      <c r="C8" s="345" t="s">
        <v>617</v>
      </c>
      <c r="D8" s="345" t="s">
        <v>618</v>
      </c>
      <c r="E8" s="345" t="s">
        <v>619</v>
      </c>
      <c r="F8" s="345" t="s">
        <v>636</v>
      </c>
      <c r="G8" s="345" t="s">
        <v>637</v>
      </c>
      <c r="H8" s="345" t="s">
        <v>638</v>
      </c>
      <c r="I8" s="345" t="s">
        <v>639</v>
      </c>
      <c r="J8" s="345">
        <v>30530</v>
      </c>
      <c r="K8" s="345"/>
      <c r="L8" s="345"/>
    </row>
    <row r="9" spans="1:12" s="163" customFormat="1" ht="140.25" x14ac:dyDescent="0.2">
      <c r="A9" s="344">
        <v>7</v>
      </c>
      <c r="B9" s="345" t="s">
        <v>293</v>
      </c>
      <c r="C9" s="345" t="s">
        <v>617</v>
      </c>
      <c r="D9" s="345" t="s">
        <v>618</v>
      </c>
      <c r="E9" s="345" t="s">
        <v>619</v>
      </c>
      <c r="F9" s="345" t="s">
        <v>640</v>
      </c>
      <c r="G9" s="345" t="s">
        <v>641</v>
      </c>
      <c r="H9" s="345" t="s">
        <v>642</v>
      </c>
      <c r="I9" s="345" t="s">
        <v>639</v>
      </c>
      <c r="J9" s="345">
        <v>4895</v>
      </c>
      <c r="K9" s="345"/>
      <c r="L9" s="345"/>
    </row>
    <row r="10" spans="1:12" s="163" customFormat="1" ht="38.25" x14ac:dyDescent="0.2">
      <c r="A10" s="344">
        <v>8</v>
      </c>
      <c r="B10" s="345" t="s">
        <v>293</v>
      </c>
      <c r="C10" s="345" t="s">
        <v>617</v>
      </c>
      <c r="D10" s="345" t="s">
        <v>618</v>
      </c>
      <c r="E10" s="345" t="s">
        <v>619</v>
      </c>
      <c r="F10" s="345" t="s">
        <v>643</v>
      </c>
      <c r="G10" s="345" t="s">
        <v>644</v>
      </c>
      <c r="H10" s="345" t="s">
        <v>645</v>
      </c>
      <c r="I10" s="345" t="s">
        <v>632</v>
      </c>
      <c r="J10" s="345">
        <v>48794</v>
      </c>
      <c r="K10" s="345"/>
      <c r="L10" s="345"/>
    </row>
    <row r="11" spans="1:12" s="381" customFormat="1" ht="165.75" x14ac:dyDescent="0.2">
      <c r="A11" s="379"/>
      <c r="B11" s="345" t="s">
        <v>293</v>
      </c>
      <c r="C11" s="345" t="s">
        <v>617</v>
      </c>
      <c r="D11" s="345" t="s">
        <v>618</v>
      </c>
      <c r="E11" s="345" t="s">
        <v>619</v>
      </c>
      <c r="F11" s="345" t="s">
        <v>1393</v>
      </c>
      <c r="G11" s="345" t="s">
        <v>1392</v>
      </c>
      <c r="H11" s="345" t="s">
        <v>1394</v>
      </c>
      <c r="I11" s="345" t="s">
        <v>639</v>
      </c>
      <c r="J11" s="345">
        <v>53071</v>
      </c>
      <c r="K11" s="345"/>
      <c r="L11" s="380"/>
    </row>
    <row r="12" spans="1:12" s="163" customFormat="1" ht="89.25" x14ac:dyDescent="0.2">
      <c r="A12" s="344">
        <v>9</v>
      </c>
      <c r="B12" s="345" t="s">
        <v>293</v>
      </c>
      <c r="C12" s="345" t="s">
        <v>617</v>
      </c>
      <c r="D12" s="345" t="s">
        <v>618</v>
      </c>
      <c r="E12" s="345" t="s">
        <v>619</v>
      </c>
      <c r="F12" s="345" t="s">
        <v>646</v>
      </c>
      <c r="G12" s="345" t="s">
        <v>1397</v>
      </c>
      <c r="H12" s="345" t="s">
        <v>647</v>
      </c>
      <c r="I12" s="345" t="s">
        <v>648</v>
      </c>
      <c r="J12" s="345">
        <v>59975</v>
      </c>
      <c r="K12" s="345"/>
      <c r="L12" s="345"/>
    </row>
    <row r="13" spans="1:12" s="163" customFormat="1" ht="89.25" x14ac:dyDescent="0.2">
      <c r="A13" s="344">
        <v>10</v>
      </c>
      <c r="B13" s="345" t="s">
        <v>293</v>
      </c>
      <c r="C13" s="345" t="s">
        <v>617</v>
      </c>
      <c r="D13" s="345" t="s">
        <v>618</v>
      </c>
      <c r="E13" s="345" t="s">
        <v>619</v>
      </c>
      <c r="F13" s="345" t="s">
        <v>649</v>
      </c>
      <c r="G13" s="345" t="s">
        <v>512</v>
      </c>
      <c r="H13" s="345" t="s">
        <v>650</v>
      </c>
      <c r="I13" s="345" t="s">
        <v>648</v>
      </c>
      <c r="J13" s="345">
        <v>17215</v>
      </c>
      <c r="K13" s="345"/>
      <c r="L13" s="345"/>
    </row>
    <row r="14" spans="1:12" s="163" customFormat="1" ht="76.5" x14ac:dyDescent="0.2">
      <c r="A14" s="344">
        <v>11</v>
      </c>
      <c r="B14" s="345" t="s">
        <v>285</v>
      </c>
      <c r="C14" s="345" t="s">
        <v>617</v>
      </c>
      <c r="D14" s="345" t="s">
        <v>618</v>
      </c>
      <c r="E14" s="345" t="s">
        <v>619</v>
      </c>
      <c r="F14" s="345" t="s">
        <v>651</v>
      </c>
      <c r="G14" s="345" t="s">
        <v>652</v>
      </c>
      <c r="H14" s="345" t="s">
        <v>653</v>
      </c>
      <c r="I14" s="345" t="s">
        <v>654</v>
      </c>
      <c r="J14" s="345">
        <v>57711</v>
      </c>
      <c r="K14" s="345"/>
      <c r="L14" s="345"/>
    </row>
    <row r="15" spans="1:12" s="163" customFormat="1" ht="127.5" x14ac:dyDescent="0.2">
      <c r="A15" s="344">
        <v>12</v>
      </c>
      <c r="B15" s="345" t="s">
        <v>285</v>
      </c>
      <c r="C15" s="345" t="s">
        <v>617</v>
      </c>
      <c r="D15" s="345" t="s">
        <v>618</v>
      </c>
      <c r="E15" s="345" t="s">
        <v>619</v>
      </c>
      <c r="F15" s="345" t="s">
        <v>655</v>
      </c>
      <c r="G15" s="345" t="s">
        <v>656</v>
      </c>
      <c r="H15" s="345" t="s">
        <v>657</v>
      </c>
      <c r="I15" s="345" t="s">
        <v>639</v>
      </c>
      <c r="J15" s="345">
        <v>59362</v>
      </c>
      <c r="K15" s="345"/>
      <c r="L15" s="345"/>
    </row>
    <row r="16" spans="1:12" s="163" customFormat="1" ht="127.5" x14ac:dyDescent="0.2">
      <c r="A16" s="344">
        <v>13</v>
      </c>
      <c r="B16" s="345" t="s">
        <v>285</v>
      </c>
      <c r="C16" s="345" t="s">
        <v>617</v>
      </c>
      <c r="D16" s="345" t="s">
        <v>618</v>
      </c>
      <c r="E16" s="345" t="s">
        <v>619</v>
      </c>
      <c r="F16" s="345" t="s">
        <v>658</v>
      </c>
      <c r="G16" s="345" t="s">
        <v>659</v>
      </c>
      <c r="H16" s="345" t="s">
        <v>660</v>
      </c>
      <c r="I16" s="345" t="s">
        <v>632</v>
      </c>
      <c r="J16" s="345">
        <v>28880</v>
      </c>
      <c r="K16" s="345"/>
      <c r="L16" s="345"/>
    </row>
    <row r="17" spans="1:12" s="163" customFormat="1" ht="63.75" x14ac:dyDescent="0.2">
      <c r="A17" s="344">
        <v>14</v>
      </c>
      <c r="B17" s="345" t="s">
        <v>285</v>
      </c>
      <c r="C17" s="345" t="s">
        <v>617</v>
      </c>
      <c r="D17" s="345" t="s">
        <v>618</v>
      </c>
      <c r="E17" s="345" t="s">
        <v>619</v>
      </c>
      <c r="F17" s="345" t="s">
        <v>661</v>
      </c>
      <c r="G17" s="345" t="s">
        <v>662</v>
      </c>
      <c r="H17" s="345" t="s">
        <v>663</v>
      </c>
      <c r="I17" s="345" t="s">
        <v>632</v>
      </c>
      <c r="J17" s="345">
        <v>10550</v>
      </c>
      <c r="K17" s="345"/>
      <c r="L17" s="345"/>
    </row>
    <row r="18" spans="1:12" s="163" customFormat="1" ht="89.25" x14ac:dyDescent="0.2">
      <c r="A18" s="344">
        <v>15</v>
      </c>
      <c r="B18" s="345" t="s">
        <v>285</v>
      </c>
      <c r="C18" s="345" t="s">
        <v>617</v>
      </c>
      <c r="D18" s="345" t="s">
        <v>618</v>
      </c>
      <c r="E18" s="345" t="s">
        <v>619</v>
      </c>
      <c r="F18" s="345" t="s">
        <v>664</v>
      </c>
      <c r="G18" s="345" t="s">
        <v>665</v>
      </c>
      <c r="H18" s="345" t="s">
        <v>666</v>
      </c>
      <c r="I18" s="345" t="s">
        <v>639</v>
      </c>
      <c r="J18" s="345">
        <v>37003</v>
      </c>
      <c r="K18" s="345"/>
      <c r="L18" s="345"/>
    </row>
    <row r="19" spans="1:12" s="163" customFormat="1" ht="216.75" x14ac:dyDescent="0.2">
      <c r="A19" s="344">
        <v>16</v>
      </c>
      <c r="B19" s="345" t="s">
        <v>285</v>
      </c>
      <c r="C19" s="345" t="s">
        <v>617</v>
      </c>
      <c r="D19" s="345" t="s">
        <v>618</v>
      </c>
      <c r="E19" s="345" t="s">
        <v>619</v>
      </c>
      <c r="F19" s="345" t="s">
        <v>667</v>
      </c>
      <c r="G19" s="345" t="s">
        <v>668</v>
      </c>
      <c r="H19" s="345" t="s">
        <v>669</v>
      </c>
      <c r="I19" s="345" t="s">
        <v>648</v>
      </c>
      <c r="J19" s="345">
        <v>57324</v>
      </c>
      <c r="K19" s="345"/>
      <c r="L19" s="345"/>
    </row>
    <row r="20" spans="1:12" s="163" customFormat="1" ht="114.75" x14ac:dyDescent="0.2">
      <c r="A20" s="344">
        <v>17</v>
      </c>
      <c r="B20" s="345" t="s">
        <v>285</v>
      </c>
      <c r="C20" s="345" t="s">
        <v>617</v>
      </c>
      <c r="D20" s="345" t="s">
        <v>618</v>
      </c>
      <c r="E20" s="345" t="s">
        <v>619</v>
      </c>
      <c r="F20" s="345" t="s">
        <v>670</v>
      </c>
      <c r="G20" s="345" t="s">
        <v>671</v>
      </c>
      <c r="H20" s="345" t="s">
        <v>672</v>
      </c>
      <c r="I20" s="345" t="s">
        <v>648</v>
      </c>
      <c r="J20" s="345">
        <v>31282</v>
      </c>
      <c r="K20" s="345"/>
      <c r="L20" s="345"/>
    </row>
    <row r="21" spans="1:12" s="163" customFormat="1" ht="76.5" x14ac:dyDescent="0.2">
      <c r="A21" s="344">
        <v>18</v>
      </c>
      <c r="B21" s="345" t="s">
        <v>285</v>
      </c>
      <c r="C21" s="345" t="s">
        <v>617</v>
      </c>
      <c r="D21" s="345" t="s">
        <v>618</v>
      </c>
      <c r="E21" s="345" t="s">
        <v>619</v>
      </c>
      <c r="F21" s="345" t="s">
        <v>673</v>
      </c>
      <c r="G21" s="345" t="s">
        <v>674</v>
      </c>
      <c r="H21" s="345" t="s">
        <v>675</v>
      </c>
      <c r="I21" s="345" t="s">
        <v>648</v>
      </c>
      <c r="J21" s="345">
        <v>23670</v>
      </c>
      <c r="K21" s="345"/>
      <c r="L21" s="345"/>
    </row>
    <row r="22" spans="1:12" s="163" customFormat="1" ht="89.25" x14ac:dyDescent="0.2">
      <c r="A22" s="344">
        <v>19</v>
      </c>
      <c r="B22" s="345" t="s">
        <v>285</v>
      </c>
      <c r="C22" s="345" t="s">
        <v>617</v>
      </c>
      <c r="D22" s="345" t="s">
        <v>618</v>
      </c>
      <c r="E22" s="345" t="s">
        <v>619</v>
      </c>
      <c r="F22" s="345" t="s">
        <v>676</v>
      </c>
      <c r="G22" s="345" t="s">
        <v>677</v>
      </c>
      <c r="H22" s="345" t="s">
        <v>678</v>
      </c>
      <c r="I22" s="345" t="s">
        <v>648</v>
      </c>
      <c r="J22" s="345">
        <v>62280</v>
      </c>
      <c r="K22" s="345"/>
      <c r="L22" s="345"/>
    </row>
    <row r="23" spans="1:12" s="163" customFormat="1" ht="89.25" x14ac:dyDescent="0.2">
      <c r="A23" s="344">
        <v>20</v>
      </c>
      <c r="B23" s="345" t="s">
        <v>285</v>
      </c>
      <c r="C23" s="345" t="s">
        <v>617</v>
      </c>
      <c r="D23" s="345" t="s">
        <v>618</v>
      </c>
      <c r="E23" s="345" t="s">
        <v>619</v>
      </c>
      <c r="F23" s="345" t="s">
        <v>679</v>
      </c>
      <c r="G23" s="345" t="s">
        <v>680</v>
      </c>
      <c r="H23" s="345" t="s">
        <v>681</v>
      </c>
      <c r="I23" s="345" t="s">
        <v>648</v>
      </c>
      <c r="J23" s="345">
        <v>80589</v>
      </c>
      <c r="K23" s="345"/>
      <c r="L23" s="345"/>
    </row>
    <row r="24" spans="1:12" s="163" customFormat="1" ht="63.75" x14ac:dyDescent="0.2">
      <c r="A24" s="344">
        <v>21</v>
      </c>
      <c r="B24" s="345" t="s">
        <v>285</v>
      </c>
      <c r="C24" s="345" t="s">
        <v>617</v>
      </c>
      <c r="D24" s="345" t="s">
        <v>618</v>
      </c>
      <c r="E24" s="345" t="s">
        <v>619</v>
      </c>
      <c r="F24" s="345" t="s">
        <v>682</v>
      </c>
      <c r="G24" s="345" t="s">
        <v>683</v>
      </c>
      <c r="H24" s="345" t="s">
        <v>684</v>
      </c>
      <c r="I24" s="345" t="s">
        <v>623</v>
      </c>
      <c r="J24" s="345">
        <v>2125</v>
      </c>
      <c r="K24" s="345"/>
      <c r="L24" s="345"/>
    </row>
    <row r="25" spans="1:12" s="163" customFormat="1" ht="114.75" x14ac:dyDescent="0.2">
      <c r="A25" s="344">
        <v>22</v>
      </c>
      <c r="B25" s="345" t="s">
        <v>285</v>
      </c>
      <c r="C25" s="345" t="s">
        <v>617</v>
      </c>
      <c r="D25" s="345" t="s">
        <v>618</v>
      </c>
      <c r="E25" s="345" t="s">
        <v>619</v>
      </c>
      <c r="F25" s="345" t="s">
        <v>685</v>
      </c>
      <c r="G25" s="345" t="s">
        <v>662</v>
      </c>
      <c r="H25" s="345" t="s">
        <v>686</v>
      </c>
      <c r="I25" s="345" t="s">
        <v>623</v>
      </c>
      <c r="J25" s="345">
        <v>22058</v>
      </c>
      <c r="K25" s="345"/>
      <c r="L25" s="345"/>
    </row>
    <row r="26" spans="1:12" s="163" customFormat="1" ht="165.75" x14ac:dyDescent="0.2">
      <c r="A26" s="344">
        <v>23</v>
      </c>
      <c r="B26" s="345" t="s">
        <v>285</v>
      </c>
      <c r="C26" s="345" t="s">
        <v>617</v>
      </c>
      <c r="D26" s="345" t="s">
        <v>618</v>
      </c>
      <c r="E26" s="345" t="s">
        <v>619</v>
      </c>
      <c r="F26" s="345" t="s">
        <v>687</v>
      </c>
      <c r="G26" s="345" t="s">
        <v>688</v>
      </c>
      <c r="H26" s="345" t="s">
        <v>689</v>
      </c>
      <c r="I26" s="345" t="s">
        <v>623</v>
      </c>
      <c r="J26" s="345">
        <v>18050</v>
      </c>
      <c r="K26" s="345"/>
      <c r="L26" s="345"/>
    </row>
    <row r="27" spans="1:12" s="163" customFormat="1" ht="63.75" x14ac:dyDescent="0.2">
      <c r="A27" s="344">
        <v>24</v>
      </c>
      <c r="B27" s="345" t="s">
        <v>287</v>
      </c>
      <c r="C27" s="345" t="s">
        <v>617</v>
      </c>
      <c r="D27" s="345" t="s">
        <v>618</v>
      </c>
      <c r="E27" s="345" t="s">
        <v>619</v>
      </c>
      <c r="F27" s="345" t="s">
        <v>690</v>
      </c>
      <c r="G27" s="345" t="s">
        <v>691</v>
      </c>
      <c r="H27" s="345" t="s">
        <v>692</v>
      </c>
      <c r="I27" s="345" t="s">
        <v>654</v>
      </c>
      <c r="J27" s="345">
        <v>52814</v>
      </c>
      <c r="K27" s="345"/>
      <c r="L27" s="345"/>
    </row>
    <row r="28" spans="1:12" s="163" customFormat="1" ht="51" x14ac:dyDescent="0.2">
      <c r="A28" s="344">
        <v>25</v>
      </c>
      <c r="B28" s="345" t="s">
        <v>287</v>
      </c>
      <c r="C28" s="345" t="s">
        <v>617</v>
      </c>
      <c r="D28" s="345" t="s">
        <v>618</v>
      </c>
      <c r="E28" s="345" t="s">
        <v>619</v>
      </c>
      <c r="F28" s="345" t="s">
        <v>693</v>
      </c>
      <c r="G28" s="345" t="s">
        <v>694</v>
      </c>
      <c r="H28" s="345" t="s">
        <v>695</v>
      </c>
      <c r="I28" s="345" t="s">
        <v>654</v>
      </c>
      <c r="J28" s="345">
        <v>10000</v>
      </c>
      <c r="K28" s="345"/>
      <c r="L28" s="345"/>
    </row>
    <row r="29" spans="1:12" s="163" customFormat="1" ht="102" x14ac:dyDescent="0.2">
      <c r="A29" s="344">
        <v>26</v>
      </c>
      <c r="B29" s="345" t="s">
        <v>287</v>
      </c>
      <c r="C29" s="345" t="s">
        <v>617</v>
      </c>
      <c r="D29" s="345" t="s">
        <v>618</v>
      </c>
      <c r="E29" s="345" t="s">
        <v>619</v>
      </c>
      <c r="F29" s="345" t="s">
        <v>696</v>
      </c>
      <c r="G29" s="345" t="s">
        <v>697</v>
      </c>
      <c r="H29" s="345" t="s">
        <v>698</v>
      </c>
      <c r="I29" s="345" t="s">
        <v>654</v>
      </c>
      <c r="J29" s="345">
        <v>54831</v>
      </c>
      <c r="K29" s="345"/>
      <c r="L29" s="345"/>
    </row>
    <row r="30" spans="1:12" s="163" customFormat="1" ht="38.25" x14ac:dyDescent="0.2">
      <c r="A30" s="344">
        <v>27</v>
      </c>
      <c r="B30" s="345" t="s">
        <v>287</v>
      </c>
      <c r="C30" s="345" t="s">
        <v>617</v>
      </c>
      <c r="D30" s="345" t="s">
        <v>618</v>
      </c>
      <c r="E30" s="345" t="s">
        <v>619</v>
      </c>
      <c r="F30" s="345" t="s">
        <v>699</v>
      </c>
      <c r="G30" s="345" t="s">
        <v>700</v>
      </c>
      <c r="H30" s="345" t="s">
        <v>701</v>
      </c>
      <c r="I30" s="345" t="s">
        <v>654</v>
      </c>
      <c r="J30" s="345">
        <v>10375</v>
      </c>
      <c r="K30" s="345"/>
      <c r="L30" s="345"/>
    </row>
    <row r="31" spans="1:12" s="163" customFormat="1" ht="127.5" x14ac:dyDescent="0.2">
      <c r="A31" s="344">
        <v>28</v>
      </c>
      <c r="B31" s="345" t="s">
        <v>287</v>
      </c>
      <c r="C31" s="345" t="s">
        <v>617</v>
      </c>
      <c r="D31" s="345" t="s">
        <v>618</v>
      </c>
      <c r="E31" s="345" t="s">
        <v>619</v>
      </c>
      <c r="F31" s="345" t="s">
        <v>702</v>
      </c>
      <c r="G31" s="345" t="s">
        <v>703</v>
      </c>
      <c r="H31" s="345" t="s">
        <v>704</v>
      </c>
      <c r="I31" s="345" t="s">
        <v>627</v>
      </c>
      <c r="J31" s="345">
        <v>39806</v>
      </c>
      <c r="K31" s="345"/>
      <c r="L31" s="345"/>
    </row>
    <row r="32" spans="1:12" s="163" customFormat="1" ht="76.5" x14ac:dyDescent="0.2">
      <c r="A32" s="344">
        <v>29</v>
      </c>
      <c r="B32" s="345" t="s">
        <v>287</v>
      </c>
      <c r="C32" s="345" t="s">
        <v>617</v>
      </c>
      <c r="D32" s="345" t="s">
        <v>618</v>
      </c>
      <c r="E32" s="345" t="s">
        <v>619</v>
      </c>
      <c r="F32" s="345" t="s">
        <v>705</v>
      </c>
      <c r="G32" s="345" t="s">
        <v>706</v>
      </c>
      <c r="H32" s="345" t="s">
        <v>707</v>
      </c>
      <c r="I32" s="345" t="s">
        <v>639</v>
      </c>
      <c r="J32" s="345">
        <v>19045</v>
      </c>
      <c r="K32" s="345"/>
      <c r="L32" s="345"/>
    </row>
    <row r="33" spans="1:12" s="163" customFormat="1" ht="63.75" x14ac:dyDescent="0.2">
      <c r="A33" s="344">
        <v>30</v>
      </c>
      <c r="B33" s="345" t="s">
        <v>287</v>
      </c>
      <c r="C33" s="345" t="s">
        <v>617</v>
      </c>
      <c r="D33" s="345" t="s">
        <v>618</v>
      </c>
      <c r="E33" s="345" t="s">
        <v>619</v>
      </c>
      <c r="F33" s="345" t="s">
        <v>708</v>
      </c>
      <c r="G33" s="345" t="s">
        <v>709</v>
      </c>
      <c r="H33" s="345" t="s">
        <v>710</v>
      </c>
      <c r="I33" s="345" t="s">
        <v>639</v>
      </c>
      <c r="J33" s="345">
        <v>37436</v>
      </c>
      <c r="K33" s="345"/>
      <c r="L33" s="345"/>
    </row>
    <row r="34" spans="1:12" s="163" customFormat="1" ht="127.5" x14ac:dyDescent="0.2">
      <c r="A34" s="344">
        <v>31</v>
      </c>
      <c r="B34" s="345" t="s">
        <v>287</v>
      </c>
      <c r="C34" s="345" t="s">
        <v>617</v>
      </c>
      <c r="D34" s="345" t="s">
        <v>618</v>
      </c>
      <c r="E34" s="345" t="s">
        <v>619</v>
      </c>
      <c r="F34" s="345" t="s">
        <v>711</v>
      </c>
      <c r="G34" s="345" t="s">
        <v>712</v>
      </c>
      <c r="H34" s="345" t="s">
        <v>713</v>
      </c>
      <c r="I34" s="345" t="s">
        <v>632</v>
      </c>
      <c r="J34" s="345">
        <v>36645</v>
      </c>
      <c r="K34" s="345"/>
      <c r="L34" s="345"/>
    </row>
    <row r="35" spans="1:12" s="163" customFormat="1" ht="51" x14ac:dyDescent="0.2">
      <c r="A35" s="344">
        <v>32</v>
      </c>
      <c r="B35" s="345" t="s">
        <v>287</v>
      </c>
      <c r="C35" s="345" t="s">
        <v>617</v>
      </c>
      <c r="D35" s="345" t="s">
        <v>618</v>
      </c>
      <c r="E35" s="345" t="s">
        <v>619</v>
      </c>
      <c r="F35" s="345" t="s">
        <v>714</v>
      </c>
      <c r="G35" s="345" t="s">
        <v>715</v>
      </c>
      <c r="H35" s="345" t="s">
        <v>716</v>
      </c>
      <c r="I35" s="345" t="s">
        <v>639</v>
      </c>
      <c r="J35" s="345">
        <v>47196</v>
      </c>
      <c r="K35" s="345"/>
      <c r="L35" s="345"/>
    </row>
    <row r="36" spans="1:12" s="163" customFormat="1" ht="89.25" x14ac:dyDescent="0.2">
      <c r="A36" s="344">
        <v>33</v>
      </c>
      <c r="B36" s="345" t="s">
        <v>287</v>
      </c>
      <c r="C36" s="345" t="s">
        <v>617</v>
      </c>
      <c r="D36" s="345" t="s">
        <v>618</v>
      </c>
      <c r="E36" s="345" t="s">
        <v>619</v>
      </c>
      <c r="F36" s="345" t="s">
        <v>717</v>
      </c>
      <c r="G36" s="345" t="s">
        <v>718</v>
      </c>
      <c r="H36" s="345" t="s">
        <v>719</v>
      </c>
      <c r="I36" s="345" t="s">
        <v>639</v>
      </c>
      <c r="J36" s="345">
        <v>27205</v>
      </c>
      <c r="K36" s="345"/>
      <c r="L36" s="345"/>
    </row>
    <row r="37" spans="1:12" s="163" customFormat="1" ht="102" x14ac:dyDescent="0.2">
      <c r="A37" s="344">
        <v>34</v>
      </c>
      <c r="B37" s="345" t="s">
        <v>287</v>
      </c>
      <c r="C37" s="345" t="s">
        <v>617</v>
      </c>
      <c r="D37" s="345" t="s">
        <v>618</v>
      </c>
      <c r="E37" s="345" t="s">
        <v>619</v>
      </c>
      <c r="F37" s="345" t="s">
        <v>720</v>
      </c>
      <c r="G37" s="345" t="s">
        <v>721</v>
      </c>
      <c r="H37" s="345" t="s">
        <v>722</v>
      </c>
      <c r="I37" s="345" t="s">
        <v>632</v>
      </c>
      <c r="J37" s="345">
        <v>17574</v>
      </c>
      <c r="K37" s="345"/>
      <c r="L37" s="345"/>
    </row>
    <row r="38" spans="1:12" s="163" customFormat="1" ht="89.25" x14ac:dyDescent="0.2">
      <c r="A38" s="344">
        <v>35</v>
      </c>
      <c r="B38" s="345" t="s">
        <v>287</v>
      </c>
      <c r="C38" s="345" t="s">
        <v>617</v>
      </c>
      <c r="D38" s="345" t="s">
        <v>618</v>
      </c>
      <c r="E38" s="345" t="s">
        <v>619</v>
      </c>
      <c r="F38" s="345" t="s">
        <v>723</v>
      </c>
      <c r="G38" s="345" t="s">
        <v>724</v>
      </c>
      <c r="H38" s="345" t="s">
        <v>725</v>
      </c>
      <c r="I38" s="345" t="s">
        <v>632</v>
      </c>
      <c r="J38" s="345">
        <v>1996</v>
      </c>
      <c r="K38" s="345"/>
      <c r="L38" s="345"/>
    </row>
    <row r="39" spans="1:12" s="163" customFormat="1" ht="102" x14ac:dyDescent="0.2">
      <c r="A39" s="344">
        <v>36</v>
      </c>
      <c r="B39" s="345" t="s">
        <v>287</v>
      </c>
      <c r="C39" s="345" t="s">
        <v>617</v>
      </c>
      <c r="D39" s="345" t="s">
        <v>618</v>
      </c>
      <c r="E39" s="345" t="s">
        <v>619</v>
      </c>
      <c r="F39" s="345" t="s">
        <v>726</v>
      </c>
      <c r="G39" s="345" t="s">
        <v>727</v>
      </c>
      <c r="H39" s="345" t="s">
        <v>728</v>
      </c>
      <c r="I39" s="345" t="s">
        <v>729</v>
      </c>
      <c r="J39" s="345">
        <v>13750</v>
      </c>
      <c r="K39" s="345"/>
      <c r="L39" s="345"/>
    </row>
    <row r="40" spans="1:12" s="163" customFormat="1" ht="63.75" x14ac:dyDescent="0.2">
      <c r="A40" s="344">
        <v>37</v>
      </c>
      <c r="B40" s="345" t="s">
        <v>287</v>
      </c>
      <c r="C40" s="345" t="s">
        <v>617</v>
      </c>
      <c r="D40" s="345" t="s">
        <v>618</v>
      </c>
      <c r="E40" s="345" t="s">
        <v>619</v>
      </c>
      <c r="F40" s="345" t="s">
        <v>730</v>
      </c>
      <c r="G40" s="345" t="s">
        <v>731</v>
      </c>
      <c r="H40" s="345" t="s">
        <v>732</v>
      </c>
      <c r="I40" s="345" t="s">
        <v>639</v>
      </c>
      <c r="J40" s="345">
        <v>20000</v>
      </c>
      <c r="K40" s="345"/>
      <c r="L40" s="345"/>
    </row>
    <row r="41" spans="1:12" s="163" customFormat="1" ht="51" x14ac:dyDescent="0.2">
      <c r="A41" s="344">
        <v>38</v>
      </c>
      <c r="B41" s="345" t="s">
        <v>287</v>
      </c>
      <c r="C41" s="345" t="s">
        <v>617</v>
      </c>
      <c r="D41" s="345" t="s">
        <v>618</v>
      </c>
      <c r="E41" s="345" t="s">
        <v>619</v>
      </c>
      <c r="F41" s="345" t="s">
        <v>733</v>
      </c>
      <c r="G41" s="345" t="s">
        <v>734</v>
      </c>
      <c r="H41" s="345" t="s">
        <v>735</v>
      </c>
      <c r="I41" s="345" t="s">
        <v>639</v>
      </c>
      <c r="J41" s="345">
        <v>30916</v>
      </c>
      <c r="K41" s="345"/>
      <c r="L41" s="345"/>
    </row>
    <row r="42" spans="1:12" s="163" customFormat="1" ht="63.75" x14ac:dyDescent="0.2">
      <c r="A42" s="344">
        <v>39</v>
      </c>
      <c r="B42" s="345" t="s">
        <v>287</v>
      </c>
      <c r="C42" s="345" t="s">
        <v>617</v>
      </c>
      <c r="D42" s="345" t="s">
        <v>618</v>
      </c>
      <c r="E42" s="345" t="s">
        <v>619</v>
      </c>
      <c r="F42" s="345" t="s">
        <v>736</v>
      </c>
      <c r="G42" s="345" t="s">
        <v>737</v>
      </c>
      <c r="H42" s="345" t="s">
        <v>738</v>
      </c>
      <c r="I42" s="345" t="s">
        <v>739</v>
      </c>
      <c r="J42" s="345">
        <v>35483</v>
      </c>
      <c r="K42" s="345"/>
      <c r="L42" s="345"/>
    </row>
    <row r="43" spans="1:12" s="163" customFormat="1" ht="51" x14ac:dyDescent="0.2">
      <c r="A43" s="344">
        <v>40</v>
      </c>
      <c r="B43" s="345" t="s">
        <v>287</v>
      </c>
      <c r="C43" s="345" t="s">
        <v>617</v>
      </c>
      <c r="D43" s="345" t="s">
        <v>618</v>
      </c>
      <c r="E43" s="345" t="s">
        <v>619</v>
      </c>
      <c r="F43" s="345" t="s">
        <v>740</v>
      </c>
      <c r="G43" s="345" t="s">
        <v>700</v>
      </c>
      <c r="H43" s="345" t="s">
        <v>741</v>
      </c>
      <c r="I43" s="345" t="s">
        <v>739</v>
      </c>
      <c r="J43" s="345">
        <v>17000</v>
      </c>
      <c r="K43" s="345"/>
      <c r="L43" s="345"/>
    </row>
    <row r="44" spans="1:12" s="163" customFormat="1" ht="89.25" x14ac:dyDescent="0.2">
      <c r="A44" s="344">
        <v>41</v>
      </c>
      <c r="B44" s="345" t="s">
        <v>287</v>
      </c>
      <c r="C44" s="345" t="s">
        <v>617</v>
      </c>
      <c r="D44" s="345" t="s">
        <v>618</v>
      </c>
      <c r="E44" s="345" t="s">
        <v>619</v>
      </c>
      <c r="F44" s="345" t="s">
        <v>742</v>
      </c>
      <c r="G44" s="345" t="s">
        <v>743</v>
      </c>
      <c r="H44" s="345" t="s">
        <v>744</v>
      </c>
      <c r="I44" s="345" t="s">
        <v>648</v>
      </c>
      <c r="J44" s="345">
        <v>21460</v>
      </c>
      <c r="K44" s="345"/>
      <c r="L44" s="345"/>
    </row>
    <row r="45" spans="1:12" s="163" customFormat="1" ht="114.75" x14ac:dyDescent="0.2">
      <c r="A45" s="344">
        <v>42</v>
      </c>
      <c r="B45" s="345" t="s">
        <v>287</v>
      </c>
      <c r="C45" s="345" t="s">
        <v>617</v>
      </c>
      <c r="D45" s="345" t="s">
        <v>618</v>
      </c>
      <c r="E45" s="345" t="s">
        <v>619</v>
      </c>
      <c r="F45" s="345" t="s">
        <v>745</v>
      </c>
      <c r="G45" s="345" t="s">
        <v>746</v>
      </c>
      <c r="H45" s="345" t="s">
        <v>747</v>
      </c>
      <c r="I45" s="345" t="s">
        <v>739</v>
      </c>
      <c r="J45" s="345">
        <v>12670</v>
      </c>
      <c r="K45" s="345"/>
      <c r="L45" s="345"/>
    </row>
    <row r="46" spans="1:12" s="163" customFormat="1" ht="114.75" x14ac:dyDescent="0.2">
      <c r="A46" s="344">
        <v>43</v>
      </c>
      <c r="B46" s="345" t="s">
        <v>287</v>
      </c>
      <c r="C46" s="345" t="s">
        <v>617</v>
      </c>
      <c r="D46" s="345" t="s">
        <v>618</v>
      </c>
      <c r="E46" s="345" t="s">
        <v>619</v>
      </c>
      <c r="F46" s="345" t="s">
        <v>748</v>
      </c>
      <c r="G46" s="345" t="s">
        <v>749</v>
      </c>
      <c r="H46" s="345" t="s">
        <v>672</v>
      </c>
      <c r="I46" s="345" t="s">
        <v>648</v>
      </c>
      <c r="J46" s="345">
        <v>15198</v>
      </c>
      <c r="K46" s="345"/>
      <c r="L46" s="345"/>
    </row>
    <row r="47" spans="1:12" s="163" customFormat="1" ht="76.5" x14ac:dyDescent="0.2">
      <c r="A47" s="344">
        <v>44</v>
      </c>
      <c r="B47" s="345" t="s">
        <v>287</v>
      </c>
      <c r="C47" s="345" t="s">
        <v>617</v>
      </c>
      <c r="D47" s="345" t="s">
        <v>618</v>
      </c>
      <c r="E47" s="345" t="s">
        <v>619</v>
      </c>
      <c r="F47" s="345" t="s">
        <v>750</v>
      </c>
      <c r="G47" s="345" t="s">
        <v>751</v>
      </c>
      <c r="H47" s="345" t="s">
        <v>752</v>
      </c>
      <c r="I47" s="345" t="s">
        <v>648</v>
      </c>
      <c r="J47" s="345">
        <v>15347</v>
      </c>
      <c r="K47" s="345"/>
      <c r="L47" s="345"/>
    </row>
    <row r="48" spans="1:12" s="163" customFormat="1" ht="51" x14ac:dyDescent="0.2">
      <c r="A48" s="344">
        <v>45</v>
      </c>
      <c r="B48" s="345" t="s">
        <v>287</v>
      </c>
      <c r="C48" s="345" t="s">
        <v>617</v>
      </c>
      <c r="D48" s="345" t="s">
        <v>618</v>
      </c>
      <c r="E48" s="345" t="s">
        <v>619</v>
      </c>
      <c r="F48" s="345" t="s">
        <v>753</v>
      </c>
      <c r="G48" s="345" t="s">
        <v>754</v>
      </c>
      <c r="H48" s="345" t="s">
        <v>755</v>
      </c>
      <c r="I48" s="345" t="s">
        <v>648</v>
      </c>
      <c r="J48" s="345">
        <v>36322</v>
      </c>
      <c r="K48" s="345"/>
      <c r="L48" s="345"/>
    </row>
    <row r="49" spans="1:12" s="163" customFormat="1" ht="102" x14ac:dyDescent="0.2">
      <c r="A49" s="344">
        <v>46</v>
      </c>
      <c r="B49" s="345" t="s">
        <v>287</v>
      </c>
      <c r="C49" s="345" t="s">
        <v>617</v>
      </c>
      <c r="D49" s="345" t="s">
        <v>618</v>
      </c>
      <c r="E49" s="345" t="s">
        <v>619</v>
      </c>
      <c r="F49" s="345" t="s">
        <v>756</v>
      </c>
      <c r="G49" s="345" t="s">
        <v>757</v>
      </c>
      <c r="H49" s="345" t="s">
        <v>758</v>
      </c>
      <c r="I49" s="345" t="s">
        <v>648</v>
      </c>
      <c r="J49" s="345">
        <v>8543</v>
      </c>
      <c r="K49" s="345"/>
      <c r="L49" s="345"/>
    </row>
    <row r="50" spans="1:12" s="163" customFormat="1" ht="102" x14ac:dyDescent="0.2">
      <c r="A50" s="344">
        <v>47</v>
      </c>
      <c r="B50" s="345" t="s">
        <v>287</v>
      </c>
      <c r="C50" s="345" t="s">
        <v>617</v>
      </c>
      <c r="D50" s="345" t="s">
        <v>618</v>
      </c>
      <c r="E50" s="345" t="s">
        <v>619</v>
      </c>
      <c r="F50" s="345" t="s">
        <v>759</v>
      </c>
      <c r="G50" s="345" t="s">
        <v>760</v>
      </c>
      <c r="H50" s="345" t="s">
        <v>761</v>
      </c>
      <c r="I50" s="345" t="s">
        <v>762</v>
      </c>
      <c r="J50" s="345">
        <v>11932</v>
      </c>
      <c r="K50" s="345"/>
      <c r="L50" s="345"/>
    </row>
    <row r="51" spans="1:12" s="163" customFormat="1" ht="51" x14ac:dyDescent="0.2">
      <c r="A51" s="344">
        <v>48</v>
      </c>
      <c r="B51" s="345" t="s">
        <v>287</v>
      </c>
      <c r="C51" s="345" t="s">
        <v>617</v>
      </c>
      <c r="D51" s="345" t="s">
        <v>618</v>
      </c>
      <c r="E51" s="345" t="s">
        <v>619</v>
      </c>
      <c r="F51" s="345" t="s">
        <v>763</v>
      </c>
      <c r="G51" s="345" t="s">
        <v>700</v>
      </c>
      <c r="H51" s="345" t="s">
        <v>764</v>
      </c>
      <c r="I51" s="345" t="s">
        <v>623</v>
      </c>
      <c r="J51" s="345">
        <v>2458</v>
      </c>
      <c r="K51" s="345"/>
      <c r="L51" s="345"/>
    </row>
    <row r="52" spans="1:12" s="163" customFormat="1" ht="114.75" x14ac:dyDescent="0.2">
      <c r="A52" s="344">
        <v>49</v>
      </c>
      <c r="B52" s="345" t="s">
        <v>287</v>
      </c>
      <c r="C52" s="345" t="s">
        <v>617</v>
      </c>
      <c r="D52" s="345" t="s">
        <v>618</v>
      </c>
      <c r="E52" s="345" t="s">
        <v>619</v>
      </c>
      <c r="F52" s="345" t="s">
        <v>765</v>
      </c>
      <c r="G52" s="345" t="s">
        <v>766</v>
      </c>
      <c r="H52" s="345" t="s">
        <v>767</v>
      </c>
      <c r="I52" s="345" t="s">
        <v>623</v>
      </c>
      <c r="J52" s="345">
        <v>12312</v>
      </c>
      <c r="K52" s="345"/>
      <c r="L52" s="345"/>
    </row>
    <row r="53" spans="1:12" s="163" customFormat="1" ht="89.25" x14ac:dyDescent="0.2">
      <c r="A53" s="344">
        <v>50</v>
      </c>
      <c r="B53" s="345" t="s">
        <v>287</v>
      </c>
      <c r="C53" s="345" t="s">
        <v>617</v>
      </c>
      <c r="D53" s="345" t="s">
        <v>618</v>
      </c>
      <c r="E53" s="345" t="s">
        <v>619</v>
      </c>
      <c r="F53" s="345" t="s">
        <v>768</v>
      </c>
      <c r="G53" s="345" t="s">
        <v>769</v>
      </c>
      <c r="H53" s="345" t="s">
        <v>770</v>
      </c>
      <c r="I53" s="345" t="s">
        <v>623</v>
      </c>
      <c r="J53" s="345">
        <v>5387</v>
      </c>
      <c r="K53" s="345"/>
      <c r="L53" s="345"/>
    </row>
    <row r="54" spans="1:12" s="163" customFormat="1" ht="76.5" x14ac:dyDescent="0.2">
      <c r="A54" s="344">
        <v>51</v>
      </c>
      <c r="B54" s="345" t="s">
        <v>287</v>
      </c>
      <c r="C54" s="345" t="s">
        <v>617</v>
      </c>
      <c r="D54" s="345" t="s">
        <v>618</v>
      </c>
      <c r="E54" s="345" t="s">
        <v>619</v>
      </c>
      <c r="F54" s="345" t="s">
        <v>771</v>
      </c>
      <c r="G54" s="345" t="s">
        <v>772</v>
      </c>
      <c r="H54" s="345" t="s">
        <v>773</v>
      </c>
      <c r="I54" s="345" t="s">
        <v>623</v>
      </c>
      <c r="J54" s="345">
        <v>12500</v>
      </c>
      <c r="K54" s="345"/>
      <c r="L54" s="345"/>
    </row>
    <row r="55" spans="1:12" s="163" customFormat="1" ht="51" x14ac:dyDescent="0.2">
      <c r="A55" s="344">
        <v>52</v>
      </c>
      <c r="B55" s="345" t="s">
        <v>287</v>
      </c>
      <c r="C55" s="345" t="s">
        <v>617</v>
      </c>
      <c r="D55" s="345" t="s">
        <v>618</v>
      </c>
      <c r="E55" s="345" t="s">
        <v>619</v>
      </c>
      <c r="F55" s="345" t="s">
        <v>774</v>
      </c>
      <c r="G55" s="345" t="s">
        <v>775</v>
      </c>
      <c r="H55" s="345" t="s">
        <v>776</v>
      </c>
      <c r="I55" s="345" t="s">
        <v>623</v>
      </c>
      <c r="J55" s="345">
        <v>26687</v>
      </c>
      <c r="K55" s="345"/>
      <c r="L55" s="345"/>
    </row>
    <row r="56" spans="1:12" s="163" customFormat="1" ht="76.5" x14ac:dyDescent="0.2">
      <c r="A56" s="344">
        <v>53</v>
      </c>
      <c r="B56" s="345" t="s">
        <v>287</v>
      </c>
      <c r="C56" s="345" t="s">
        <v>617</v>
      </c>
      <c r="D56" s="345" t="s">
        <v>618</v>
      </c>
      <c r="E56" s="345" t="s">
        <v>619</v>
      </c>
      <c r="F56" s="345" t="s">
        <v>777</v>
      </c>
      <c r="G56" s="345" t="s">
        <v>778</v>
      </c>
      <c r="H56" s="345" t="s">
        <v>779</v>
      </c>
      <c r="I56" s="345" t="s">
        <v>623</v>
      </c>
      <c r="J56" s="345">
        <v>25996</v>
      </c>
      <c r="K56" s="345"/>
      <c r="L56" s="345"/>
    </row>
    <row r="57" spans="1:12" s="163" customFormat="1" ht="140.25" x14ac:dyDescent="0.2">
      <c r="A57" s="344">
        <v>54</v>
      </c>
      <c r="B57" s="345" t="s">
        <v>287</v>
      </c>
      <c r="C57" s="345" t="s">
        <v>617</v>
      </c>
      <c r="D57" s="345" t="s">
        <v>618</v>
      </c>
      <c r="E57" s="345" t="s">
        <v>619</v>
      </c>
      <c r="F57" s="345" t="s">
        <v>1316</v>
      </c>
      <c r="G57" s="345" t="s">
        <v>1184</v>
      </c>
      <c r="H57" s="345" t="s">
        <v>1317</v>
      </c>
      <c r="I57" s="345" t="s">
        <v>762</v>
      </c>
      <c r="J57" s="345">
        <v>21984</v>
      </c>
      <c r="K57" s="345"/>
      <c r="L57" s="345" t="s">
        <v>1364</v>
      </c>
    </row>
    <row r="58" spans="1:12" s="163" customFormat="1" ht="89.25" x14ac:dyDescent="0.2">
      <c r="A58" s="344">
        <v>55</v>
      </c>
      <c r="B58" s="345" t="s">
        <v>581</v>
      </c>
      <c r="C58" s="345" t="s">
        <v>617</v>
      </c>
      <c r="D58" s="345" t="s">
        <v>618</v>
      </c>
      <c r="E58" s="345" t="s">
        <v>619</v>
      </c>
      <c r="F58" s="345" t="s">
        <v>780</v>
      </c>
      <c r="G58" s="345" t="s">
        <v>781</v>
      </c>
      <c r="H58" s="345" t="s">
        <v>782</v>
      </c>
      <c r="I58" s="345" t="s">
        <v>648</v>
      </c>
      <c r="J58" s="345">
        <v>49040</v>
      </c>
      <c r="K58" s="345"/>
      <c r="L58" s="345"/>
    </row>
    <row r="59" spans="1:12" s="163" customFormat="1" ht="76.5" x14ac:dyDescent="0.2">
      <c r="A59" s="344">
        <v>56</v>
      </c>
      <c r="B59" s="345" t="s">
        <v>581</v>
      </c>
      <c r="C59" s="345" t="s">
        <v>617</v>
      </c>
      <c r="D59" s="345" t="s">
        <v>618</v>
      </c>
      <c r="E59" s="345" t="s">
        <v>619</v>
      </c>
      <c r="F59" s="345" t="s">
        <v>783</v>
      </c>
      <c r="G59" s="345" t="s">
        <v>784</v>
      </c>
      <c r="H59" s="345" t="s">
        <v>785</v>
      </c>
      <c r="I59" s="345" t="s">
        <v>654</v>
      </c>
      <c r="J59" s="345">
        <v>46846</v>
      </c>
      <c r="K59" s="345"/>
      <c r="L59" s="345"/>
    </row>
    <row r="60" spans="1:12" s="163" customFormat="1" ht="89.25" x14ac:dyDescent="0.2">
      <c r="A60" s="344">
        <v>57</v>
      </c>
      <c r="B60" s="345" t="s">
        <v>581</v>
      </c>
      <c r="C60" s="345" t="s">
        <v>617</v>
      </c>
      <c r="D60" s="345" t="s">
        <v>618</v>
      </c>
      <c r="E60" s="345" t="s">
        <v>619</v>
      </c>
      <c r="F60" s="345" t="s">
        <v>786</v>
      </c>
      <c r="G60" s="345" t="s">
        <v>787</v>
      </c>
      <c r="H60" s="345" t="s">
        <v>788</v>
      </c>
      <c r="I60" s="345" t="s">
        <v>739</v>
      </c>
      <c r="J60" s="345">
        <v>73298</v>
      </c>
      <c r="K60" s="345"/>
      <c r="L60" s="345"/>
    </row>
    <row r="61" spans="1:12" s="163" customFormat="1" ht="127.5" x14ac:dyDescent="0.2">
      <c r="A61" s="344">
        <v>58</v>
      </c>
      <c r="B61" s="345" t="s">
        <v>581</v>
      </c>
      <c r="C61" s="345" t="s">
        <v>617</v>
      </c>
      <c r="D61" s="345" t="s">
        <v>618</v>
      </c>
      <c r="E61" s="345" t="s">
        <v>619</v>
      </c>
      <c r="F61" s="345" t="s">
        <v>789</v>
      </c>
      <c r="G61" s="345" t="s">
        <v>790</v>
      </c>
      <c r="H61" s="345" t="s">
        <v>791</v>
      </c>
      <c r="I61" s="345" t="s">
        <v>648</v>
      </c>
      <c r="J61" s="345">
        <v>46520</v>
      </c>
      <c r="K61" s="345"/>
      <c r="L61" s="345"/>
    </row>
    <row r="62" spans="1:12" s="163" customFormat="1" ht="51" x14ac:dyDescent="0.2">
      <c r="A62" s="344">
        <v>59</v>
      </c>
      <c r="B62" s="345" t="s">
        <v>581</v>
      </c>
      <c r="C62" s="345" t="s">
        <v>617</v>
      </c>
      <c r="D62" s="345" t="s">
        <v>618</v>
      </c>
      <c r="E62" s="345" t="s">
        <v>619</v>
      </c>
      <c r="F62" s="345" t="s">
        <v>792</v>
      </c>
      <c r="G62" s="345" t="s">
        <v>793</v>
      </c>
      <c r="H62" s="345" t="s">
        <v>794</v>
      </c>
      <c r="I62" s="345" t="s">
        <v>623</v>
      </c>
      <c r="J62" s="345">
        <v>23885</v>
      </c>
      <c r="K62" s="345"/>
      <c r="L62" s="345"/>
    </row>
    <row r="63" spans="1:12" s="163" customFormat="1" ht="89.25" x14ac:dyDescent="0.2">
      <c r="A63" s="344">
        <v>60</v>
      </c>
      <c r="B63" s="345" t="s">
        <v>795</v>
      </c>
      <c r="C63" s="345" t="s">
        <v>617</v>
      </c>
      <c r="D63" s="345" t="s">
        <v>618</v>
      </c>
      <c r="E63" s="345" t="s">
        <v>619</v>
      </c>
      <c r="F63" s="345" t="s">
        <v>796</v>
      </c>
      <c r="G63" s="345" t="s">
        <v>797</v>
      </c>
      <c r="H63" s="345" t="s">
        <v>798</v>
      </c>
      <c r="I63" s="345" t="s">
        <v>639</v>
      </c>
      <c r="J63" s="345">
        <v>41260</v>
      </c>
      <c r="K63" s="345"/>
      <c r="L63" s="345"/>
    </row>
    <row r="64" spans="1:12" s="163" customFormat="1" ht="191.25" x14ac:dyDescent="0.2">
      <c r="A64" s="344">
        <v>61</v>
      </c>
      <c r="B64" s="345" t="s">
        <v>795</v>
      </c>
      <c r="C64" s="345" t="s">
        <v>617</v>
      </c>
      <c r="D64" s="345" t="s">
        <v>618</v>
      </c>
      <c r="E64" s="345" t="s">
        <v>619</v>
      </c>
      <c r="F64" s="345" t="s">
        <v>799</v>
      </c>
      <c r="G64" s="345" t="s">
        <v>800</v>
      </c>
      <c r="H64" s="345" t="s">
        <v>801</v>
      </c>
      <c r="I64" s="345" t="s">
        <v>639</v>
      </c>
      <c r="J64" s="345">
        <v>61999</v>
      </c>
      <c r="K64" s="345"/>
      <c r="L64" s="345"/>
    </row>
    <row r="65" spans="1:12" s="163" customFormat="1" ht="102" x14ac:dyDescent="0.2">
      <c r="A65" s="344">
        <v>62</v>
      </c>
      <c r="B65" s="345" t="s">
        <v>802</v>
      </c>
      <c r="C65" s="345" t="s">
        <v>803</v>
      </c>
      <c r="D65" s="345" t="s">
        <v>618</v>
      </c>
      <c r="E65" s="345" t="s">
        <v>619</v>
      </c>
      <c r="F65" s="345" t="s">
        <v>804</v>
      </c>
      <c r="G65" s="345" t="s">
        <v>805</v>
      </c>
      <c r="H65" s="345" t="s">
        <v>806</v>
      </c>
      <c r="I65" s="345" t="s">
        <v>807</v>
      </c>
      <c r="J65" s="345">
        <v>2282</v>
      </c>
      <c r="K65" s="345"/>
      <c r="L65" s="345"/>
    </row>
    <row r="66" spans="1:12" s="163" customFormat="1" ht="76.5" x14ac:dyDescent="0.2">
      <c r="A66" s="344">
        <v>63</v>
      </c>
      <c r="B66" s="345" t="s">
        <v>802</v>
      </c>
      <c r="C66" s="345" t="s">
        <v>803</v>
      </c>
      <c r="D66" s="345" t="s">
        <v>618</v>
      </c>
      <c r="E66" s="345" t="s">
        <v>619</v>
      </c>
      <c r="F66" s="345" t="s">
        <v>808</v>
      </c>
      <c r="G66" s="345" t="s">
        <v>809</v>
      </c>
      <c r="H66" s="345" t="s">
        <v>810</v>
      </c>
      <c r="I66" s="345" t="s">
        <v>811</v>
      </c>
      <c r="J66" s="345">
        <v>0</v>
      </c>
      <c r="K66" s="345"/>
      <c r="L66" s="345"/>
    </row>
    <row r="67" spans="1:12" s="163" customFormat="1" ht="76.5" x14ac:dyDescent="0.2">
      <c r="A67" s="344">
        <v>64</v>
      </c>
      <c r="B67" s="345" t="s">
        <v>795</v>
      </c>
      <c r="C67" s="345" t="s">
        <v>803</v>
      </c>
      <c r="D67" s="345" t="s">
        <v>618</v>
      </c>
      <c r="E67" s="345" t="s">
        <v>619</v>
      </c>
      <c r="F67" s="345" t="s">
        <v>812</v>
      </c>
      <c r="G67" s="345" t="s">
        <v>797</v>
      </c>
      <c r="H67" s="345" t="s">
        <v>813</v>
      </c>
      <c r="I67" s="345" t="s">
        <v>729</v>
      </c>
      <c r="J67" s="345" t="s">
        <v>814</v>
      </c>
      <c r="K67" s="345"/>
      <c r="L67" s="345"/>
    </row>
    <row r="68" spans="1:12" s="163" customFormat="1" ht="140.25" x14ac:dyDescent="0.2">
      <c r="A68" s="344">
        <v>65</v>
      </c>
      <c r="B68" s="345" t="s">
        <v>795</v>
      </c>
      <c r="C68" s="345" t="s">
        <v>803</v>
      </c>
      <c r="D68" s="345" t="s">
        <v>618</v>
      </c>
      <c r="E68" s="345" t="s">
        <v>619</v>
      </c>
      <c r="F68" s="345" t="s">
        <v>815</v>
      </c>
      <c r="G68" s="345" t="s">
        <v>816</v>
      </c>
      <c r="H68" s="345" t="s">
        <v>817</v>
      </c>
      <c r="I68" s="345" t="s">
        <v>739</v>
      </c>
      <c r="J68" s="345" t="s">
        <v>818</v>
      </c>
      <c r="K68" s="345"/>
      <c r="L68" s="345"/>
    </row>
    <row r="69" spans="1:12" s="163" customFormat="1" ht="89.25" x14ac:dyDescent="0.2">
      <c r="A69" s="344">
        <v>66</v>
      </c>
      <c r="B69" s="345" t="s">
        <v>795</v>
      </c>
      <c r="C69" s="345" t="s">
        <v>803</v>
      </c>
      <c r="D69" s="345" t="s">
        <v>618</v>
      </c>
      <c r="E69" s="345" t="s">
        <v>619</v>
      </c>
      <c r="F69" s="345" t="s">
        <v>819</v>
      </c>
      <c r="G69" s="345" t="s">
        <v>797</v>
      </c>
      <c r="H69" s="345" t="s">
        <v>820</v>
      </c>
      <c r="I69" s="345" t="s">
        <v>739</v>
      </c>
      <c r="J69" s="345" t="s">
        <v>821</v>
      </c>
      <c r="K69" s="345"/>
      <c r="L69" s="345"/>
    </row>
    <row r="70" spans="1:12" s="163" customFormat="1" ht="89.25" x14ac:dyDescent="0.2">
      <c r="A70" s="344">
        <v>67</v>
      </c>
      <c r="B70" s="345" t="s">
        <v>795</v>
      </c>
      <c r="C70" s="345" t="s">
        <v>803</v>
      </c>
      <c r="D70" s="345" t="s">
        <v>618</v>
      </c>
      <c r="E70" s="345" t="s">
        <v>619</v>
      </c>
      <c r="F70" s="345" t="s">
        <v>822</v>
      </c>
      <c r="G70" s="345" t="s">
        <v>823</v>
      </c>
      <c r="H70" s="345" t="s">
        <v>824</v>
      </c>
      <c r="I70" s="345" t="s">
        <v>762</v>
      </c>
      <c r="J70" s="345" t="s">
        <v>825</v>
      </c>
      <c r="K70" s="345"/>
      <c r="L70" s="345"/>
    </row>
    <row r="71" spans="1:12" s="163" customFormat="1" ht="114.75" x14ac:dyDescent="0.2">
      <c r="A71" s="344">
        <v>68</v>
      </c>
      <c r="B71" s="345" t="s">
        <v>795</v>
      </c>
      <c r="C71" s="345" t="s">
        <v>803</v>
      </c>
      <c r="D71" s="345" t="s">
        <v>618</v>
      </c>
      <c r="E71" s="345" t="s">
        <v>619</v>
      </c>
      <c r="F71" s="345" t="s">
        <v>826</v>
      </c>
      <c r="G71" s="345" t="s">
        <v>827</v>
      </c>
      <c r="H71" s="345" t="s">
        <v>828</v>
      </c>
      <c r="I71" s="345" t="s">
        <v>811</v>
      </c>
      <c r="J71" s="345" t="s">
        <v>829</v>
      </c>
      <c r="K71" s="345"/>
      <c r="L71" s="345"/>
    </row>
    <row r="72" spans="1:12" s="163" customFormat="1" ht="140.25" x14ac:dyDescent="0.2">
      <c r="A72" s="344">
        <v>69</v>
      </c>
      <c r="B72" s="345" t="s">
        <v>285</v>
      </c>
      <c r="C72" s="345" t="s">
        <v>803</v>
      </c>
      <c r="D72" s="345" t="s">
        <v>618</v>
      </c>
      <c r="E72" s="345" t="s">
        <v>619</v>
      </c>
      <c r="F72" s="345" t="s">
        <v>830</v>
      </c>
      <c r="G72" s="345" t="s">
        <v>831</v>
      </c>
      <c r="H72" s="345" t="s">
        <v>832</v>
      </c>
      <c r="I72" s="345" t="s">
        <v>811</v>
      </c>
      <c r="J72" s="345">
        <v>9872</v>
      </c>
      <c r="K72" s="345"/>
      <c r="L72" s="345"/>
    </row>
    <row r="73" spans="1:12" s="163" customFormat="1" ht="216.75" x14ac:dyDescent="0.2">
      <c r="A73" s="344">
        <v>70</v>
      </c>
      <c r="B73" s="345" t="s">
        <v>285</v>
      </c>
      <c r="C73" s="345" t="s">
        <v>803</v>
      </c>
      <c r="D73" s="345" t="s">
        <v>618</v>
      </c>
      <c r="E73" s="345" t="s">
        <v>619</v>
      </c>
      <c r="F73" s="345" t="s">
        <v>833</v>
      </c>
      <c r="G73" s="345" t="s">
        <v>834</v>
      </c>
      <c r="H73" s="345" t="s">
        <v>835</v>
      </c>
      <c r="I73" s="345" t="s">
        <v>807</v>
      </c>
      <c r="J73" s="345">
        <v>7282</v>
      </c>
      <c r="K73" s="345"/>
      <c r="L73" s="345"/>
    </row>
    <row r="74" spans="1:12" s="163" customFormat="1" ht="102" x14ac:dyDescent="0.2">
      <c r="A74" s="344">
        <v>71</v>
      </c>
      <c r="B74" s="345" t="s">
        <v>285</v>
      </c>
      <c r="C74" s="345" t="s">
        <v>803</v>
      </c>
      <c r="D74" s="345" t="s">
        <v>618</v>
      </c>
      <c r="E74" s="345" t="s">
        <v>619</v>
      </c>
      <c r="F74" s="345" t="s">
        <v>836</v>
      </c>
      <c r="G74" s="345" t="s">
        <v>837</v>
      </c>
      <c r="H74" s="345" t="s">
        <v>838</v>
      </c>
      <c r="I74" s="345" t="s">
        <v>632</v>
      </c>
      <c r="J74" s="345">
        <v>12402</v>
      </c>
      <c r="K74" s="345"/>
      <c r="L74" s="345"/>
    </row>
    <row r="75" spans="1:12" s="163" customFormat="1" ht="89.25" x14ac:dyDescent="0.2">
      <c r="A75" s="344">
        <v>72</v>
      </c>
      <c r="B75" s="345" t="s">
        <v>285</v>
      </c>
      <c r="C75" s="345" t="s">
        <v>803</v>
      </c>
      <c r="D75" s="345" t="s">
        <v>618</v>
      </c>
      <c r="E75" s="345" t="s">
        <v>619</v>
      </c>
      <c r="F75" s="345" t="s">
        <v>839</v>
      </c>
      <c r="G75" s="345" t="s">
        <v>840</v>
      </c>
      <c r="H75" s="345" t="s">
        <v>841</v>
      </c>
      <c r="I75" s="345" t="s">
        <v>807</v>
      </c>
      <c r="J75" s="345">
        <v>6097</v>
      </c>
      <c r="K75" s="345"/>
      <c r="L75" s="345"/>
    </row>
    <row r="76" spans="1:12" s="163" customFormat="1" ht="153" x14ac:dyDescent="0.2">
      <c r="A76" s="344">
        <v>73</v>
      </c>
      <c r="B76" s="345" t="s">
        <v>285</v>
      </c>
      <c r="C76" s="345" t="s">
        <v>803</v>
      </c>
      <c r="D76" s="345" t="s">
        <v>618</v>
      </c>
      <c r="E76" s="345" t="s">
        <v>619</v>
      </c>
      <c r="F76" s="345" t="s">
        <v>842</v>
      </c>
      <c r="G76" s="345" t="s">
        <v>843</v>
      </c>
      <c r="H76" s="345" t="s">
        <v>844</v>
      </c>
      <c r="I76" s="345" t="s">
        <v>729</v>
      </c>
      <c r="J76" s="345">
        <v>10963</v>
      </c>
      <c r="K76" s="345"/>
      <c r="L76" s="345"/>
    </row>
    <row r="77" spans="1:12" s="163" customFormat="1" ht="76.5" x14ac:dyDescent="0.2">
      <c r="A77" s="344">
        <v>74</v>
      </c>
      <c r="B77" s="345" t="s">
        <v>285</v>
      </c>
      <c r="C77" s="345" t="s">
        <v>803</v>
      </c>
      <c r="D77" s="345" t="s">
        <v>618</v>
      </c>
      <c r="E77" s="345" t="s">
        <v>619</v>
      </c>
      <c r="F77" s="345" t="s">
        <v>845</v>
      </c>
      <c r="G77" s="345" t="s">
        <v>846</v>
      </c>
      <c r="H77" s="345" t="s">
        <v>847</v>
      </c>
      <c r="I77" s="345" t="s">
        <v>729</v>
      </c>
      <c r="J77" s="345">
        <v>4493</v>
      </c>
      <c r="K77" s="345"/>
      <c r="L77" s="345"/>
    </row>
    <row r="78" spans="1:12" s="163" customFormat="1" ht="102" x14ac:dyDescent="0.2">
      <c r="A78" s="344">
        <v>75</v>
      </c>
      <c r="B78" s="345" t="s">
        <v>285</v>
      </c>
      <c r="C78" s="345" t="s">
        <v>803</v>
      </c>
      <c r="D78" s="345" t="s">
        <v>618</v>
      </c>
      <c r="E78" s="345" t="s">
        <v>619</v>
      </c>
      <c r="F78" s="345" t="s">
        <v>848</v>
      </c>
      <c r="G78" s="345" t="s">
        <v>849</v>
      </c>
      <c r="H78" s="345" t="s">
        <v>850</v>
      </c>
      <c r="I78" s="345" t="s">
        <v>632</v>
      </c>
      <c r="J78" s="345">
        <v>19112</v>
      </c>
      <c r="K78" s="345"/>
      <c r="L78" s="345"/>
    </row>
    <row r="79" spans="1:12" s="163" customFormat="1" ht="127.5" x14ac:dyDescent="0.2">
      <c r="A79" s="344">
        <v>76</v>
      </c>
      <c r="B79" s="345" t="s">
        <v>285</v>
      </c>
      <c r="C79" s="345" t="s">
        <v>803</v>
      </c>
      <c r="D79" s="345" t="s">
        <v>618</v>
      </c>
      <c r="E79" s="345" t="s">
        <v>619</v>
      </c>
      <c r="F79" s="345" t="s">
        <v>851</v>
      </c>
      <c r="G79" s="345" t="s">
        <v>852</v>
      </c>
      <c r="H79" s="345" t="s">
        <v>853</v>
      </c>
      <c r="I79" s="345" t="s">
        <v>729</v>
      </c>
      <c r="J79" s="345">
        <v>9156</v>
      </c>
      <c r="K79" s="345"/>
      <c r="L79" s="345"/>
    </row>
    <row r="80" spans="1:12" s="163" customFormat="1" ht="153" x14ac:dyDescent="0.2">
      <c r="A80" s="344">
        <v>77</v>
      </c>
      <c r="B80" s="345" t="s">
        <v>285</v>
      </c>
      <c r="C80" s="345" t="s">
        <v>803</v>
      </c>
      <c r="D80" s="345" t="s">
        <v>618</v>
      </c>
      <c r="E80" s="345" t="s">
        <v>619</v>
      </c>
      <c r="F80" s="345" t="s">
        <v>854</v>
      </c>
      <c r="G80" s="345" t="s">
        <v>855</v>
      </c>
      <c r="H80" s="345" t="s">
        <v>856</v>
      </c>
      <c r="I80" s="345" t="s">
        <v>632</v>
      </c>
      <c r="J80" s="345">
        <v>17773</v>
      </c>
      <c r="K80" s="345"/>
      <c r="L80" s="345"/>
    </row>
    <row r="81" spans="1:12" s="163" customFormat="1" ht="127.5" x14ac:dyDescent="0.2">
      <c r="A81" s="344">
        <v>78</v>
      </c>
      <c r="B81" s="345" t="s">
        <v>285</v>
      </c>
      <c r="C81" s="345" t="s">
        <v>803</v>
      </c>
      <c r="D81" s="345" t="s">
        <v>618</v>
      </c>
      <c r="E81" s="345" t="s">
        <v>619</v>
      </c>
      <c r="F81" s="345" t="s">
        <v>857</v>
      </c>
      <c r="G81" s="345" t="s">
        <v>858</v>
      </c>
      <c r="H81" s="345" t="s">
        <v>859</v>
      </c>
      <c r="I81" s="345" t="s">
        <v>807</v>
      </c>
      <c r="J81" s="345">
        <v>17626</v>
      </c>
      <c r="K81" s="345"/>
      <c r="L81" s="345"/>
    </row>
    <row r="82" spans="1:12" s="163" customFormat="1" ht="102" x14ac:dyDescent="0.2">
      <c r="A82" s="344">
        <v>79</v>
      </c>
      <c r="B82" s="345" t="s">
        <v>285</v>
      </c>
      <c r="C82" s="345" t="s">
        <v>803</v>
      </c>
      <c r="D82" s="345" t="s">
        <v>618</v>
      </c>
      <c r="E82" s="345" t="s">
        <v>619</v>
      </c>
      <c r="F82" s="345" t="s">
        <v>860</v>
      </c>
      <c r="G82" s="345" t="s">
        <v>861</v>
      </c>
      <c r="H82" s="345" t="s">
        <v>862</v>
      </c>
      <c r="I82" s="345" t="s">
        <v>729</v>
      </c>
      <c r="J82" s="345">
        <v>10060</v>
      </c>
      <c r="K82" s="345"/>
      <c r="L82" s="345"/>
    </row>
    <row r="83" spans="1:12" s="163" customFormat="1" ht="127.5" x14ac:dyDescent="0.2">
      <c r="A83" s="344">
        <v>80</v>
      </c>
      <c r="B83" s="345" t="s">
        <v>285</v>
      </c>
      <c r="C83" s="345" t="s">
        <v>803</v>
      </c>
      <c r="D83" s="345" t="s">
        <v>618</v>
      </c>
      <c r="E83" s="345" t="s">
        <v>619</v>
      </c>
      <c r="F83" s="345" t="s">
        <v>863</v>
      </c>
      <c r="G83" s="345" t="s">
        <v>864</v>
      </c>
      <c r="H83" s="345" t="s">
        <v>865</v>
      </c>
      <c r="I83" s="345" t="s">
        <v>811</v>
      </c>
      <c r="J83" s="345">
        <v>10984</v>
      </c>
      <c r="K83" s="345"/>
      <c r="L83" s="345"/>
    </row>
    <row r="84" spans="1:12" s="163" customFormat="1" ht="165.75" x14ac:dyDescent="0.2">
      <c r="A84" s="344">
        <v>81</v>
      </c>
      <c r="B84" s="345" t="s">
        <v>285</v>
      </c>
      <c r="C84" s="345" t="s">
        <v>803</v>
      </c>
      <c r="D84" s="345" t="s">
        <v>618</v>
      </c>
      <c r="E84" s="345" t="s">
        <v>619</v>
      </c>
      <c r="F84" s="345" t="s">
        <v>866</v>
      </c>
      <c r="G84" s="345" t="s">
        <v>867</v>
      </c>
      <c r="H84" s="345" t="s">
        <v>868</v>
      </c>
      <c r="I84" s="345" t="s">
        <v>632</v>
      </c>
      <c r="J84" s="345">
        <v>9143</v>
      </c>
      <c r="K84" s="345"/>
      <c r="L84" s="345"/>
    </row>
    <row r="85" spans="1:12" s="163" customFormat="1" ht="102" x14ac:dyDescent="0.2">
      <c r="A85" s="344">
        <v>82</v>
      </c>
      <c r="B85" s="345" t="s">
        <v>285</v>
      </c>
      <c r="C85" s="345" t="s">
        <v>803</v>
      </c>
      <c r="D85" s="345" t="s">
        <v>618</v>
      </c>
      <c r="E85" s="345" t="s">
        <v>619</v>
      </c>
      <c r="F85" s="345" t="s">
        <v>869</v>
      </c>
      <c r="G85" s="345" t="s">
        <v>870</v>
      </c>
      <c r="H85" s="345" t="s">
        <v>871</v>
      </c>
      <c r="I85" s="345" t="s">
        <v>811</v>
      </c>
      <c r="J85" s="345">
        <v>6327</v>
      </c>
      <c r="K85" s="345"/>
      <c r="L85" s="345"/>
    </row>
    <row r="86" spans="1:12" s="163" customFormat="1" ht="76.5" x14ac:dyDescent="0.2">
      <c r="A86" s="344">
        <v>83</v>
      </c>
      <c r="B86" s="345" t="s">
        <v>285</v>
      </c>
      <c r="C86" s="345" t="s">
        <v>803</v>
      </c>
      <c r="D86" s="345" t="s">
        <v>618</v>
      </c>
      <c r="E86" s="345" t="s">
        <v>619</v>
      </c>
      <c r="F86" s="345" t="s">
        <v>872</v>
      </c>
      <c r="G86" s="345" t="s">
        <v>870</v>
      </c>
      <c r="H86" s="345" t="s">
        <v>873</v>
      </c>
      <c r="I86" s="345" t="s">
        <v>811</v>
      </c>
      <c r="J86" s="345">
        <v>1307</v>
      </c>
      <c r="K86" s="345"/>
      <c r="L86" s="345"/>
    </row>
    <row r="87" spans="1:12" s="163" customFormat="1" ht="127.5" x14ac:dyDescent="0.2">
      <c r="A87" s="344">
        <v>84</v>
      </c>
      <c r="B87" s="345" t="s">
        <v>285</v>
      </c>
      <c r="C87" s="345" t="s">
        <v>803</v>
      </c>
      <c r="D87" s="345" t="s">
        <v>618</v>
      </c>
      <c r="E87" s="345" t="s">
        <v>619</v>
      </c>
      <c r="F87" s="345" t="s">
        <v>874</v>
      </c>
      <c r="G87" s="345" t="s">
        <v>875</v>
      </c>
      <c r="H87" s="345" t="s">
        <v>876</v>
      </c>
      <c r="I87" s="345" t="s">
        <v>627</v>
      </c>
      <c r="J87" s="345">
        <v>5096</v>
      </c>
      <c r="K87" s="345"/>
      <c r="L87" s="345"/>
    </row>
    <row r="88" spans="1:12" s="163" customFormat="1" ht="114.75" x14ac:dyDescent="0.2">
      <c r="A88" s="344">
        <v>85</v>
      </c>
      <c r="B88" s="345" t="s">
        <v>285</v>
      </c>
      <c r="C88" s="345" t="s">
        <v>803</v>
      </c>
      <c r="D88" s="345" t="s">
        <v>618</v>
      </c>
      <c r="E88" s="345" t="s">
        <v>619</v>
      </c>
      <c r="F88" s="345" t="s">
        <v>877</v>
      </c>
      <c r="G88" s="345" t="s">
        <v>659</v>
      </c>
      <c r="H88" s="345" t="s">
        <v>878</v>
      </c>
      <c r="I88" s="345" t="s">
        <v>762</v>
      </c>
      <c r="J88" s="345">
        <v>10441</v>
      </c>
      <c r="K88" s="345"/>
      <c r="L88" s="345"/>
    </row>
    <row r="89" spans="1:12" s="163" customFormat="1" ht="165.75" x14ac:dyDescent="0.2">
      <c r="A89" s="344">
        <v>86</v>
      </c>
      <c r="B89" s="345" t="s">
        <v>285</v>
      </c>
      <c r="C89" s="345" t="s">
        <v>803</v>
      </c>
      <c r="D89" s="345" t="s">
        <v>618</v>
      </c>
      <c r="E89" s="345" t="s">
        <v>619</v>
      </c>
      <c r="F89" s="345" t="s">
        <v>879</v>
      </c>
      <c r="G89" s="345" t="s">
        <v>671</v>
      </c>
      <c r="H89" s="345" t="s">
        <v>880</v>
      </c>
      <c r="I89" s="345" t="s">
        <v>729</v>
      </c>
      <c r="J89" s="345">
        <v>13885</v>
      </c>
      <c r="K89" s="345"/>
      <c r="L89" s="345"/>
    </row>
    <row r="90" spans="1:12" s="163" customFormat="1" ht="89.25" x14ac:dyDescent="0.2">
      <c r="A90" s="344">
        <v>87</v>
      </c>
      <c r="B90" s="345" t="s">
        <v>285</v>
      </c>
      <c r="C90" s="345" t="s">
        <v>803</v>
      </c>
      <c r="D90" s="345" t="s">
        <v>618</v>
      </c>
      <c r="E90" s="345" t="s">
        <v>619</v>
      </c>
      <c r="F90" s="345" t="s">
        <v>881</v>
      </c>
      <c r="G90" s="345" t="s">
        <v>882</v>
      </c>
      <c r="H90" s="345" t="s">
        <v>883</v>
      </c>
      <c r="I90" s="345" t="s">
        <v>729</v>
      </c>
      <c r="J90" s="345">
        <v>15069</v>
      </c>
      <c r="K90" s="345"/>
      <c r="L90" s="345"/>
    </row>
    <row r="91" spans="1:12" s="163" customFormat="1" ht="89.25" x14ac:dyDescent="0.2">
      <c r="A91" s="344">
        <v>88</v>
      </c>
      <c r="B91" s="345" t="s">
        <v>285</v>
      </c>
      <c r="C91" s="345" t="s">
        <v>803</v>
      </c>
      <c r="D91" s="345" t="s">
        <v>618</v>
      </c>
      <c r="E91" s="345" t="s">
        <v>619</v>
      </c>
      <c r="F91" s="345" t="s">
        <v>884</v>
      </c>
      <c r="G91" s="345" t="s">
        <v>885</v>
      </c>
      <c r="H91" s="345" t="s">
        <v>886</v>
      </c>
      <c r="I91" s="345" t="s">
        <v>632</v>
      </c>
      <c r="J91" s="345">
        <v>15181</v>
      </c>
      <c r="K91" s="345"/>
      <c r="L91" s="345"/>
    </row>
    <row r="92" spans="1:12" s="163" customFormat="1" ht="140.25" x14ac:dyDescent="0.2">
      <c r="A92" s="344">
        <v>89</v>
      </c>
      <c r="B92" s="345" t="s">
        <v>285</v>
      </c>
      <c r="C92" s="345" t="s">
        <v>803</v>
      </c>
      <c r="D92" s="345" t="s">
        <v>618</v>
      </c>
      <c r="E92" s="345" t="s">
        <v>619</v>
      </c>
      <c r="F92" s="345" t="s">
        <v>887</v>
      </c>
      <c r="G92" s="345" t="s">
        <v>888</v>
      </c>
      <c r="H92" s="345" t="s">
        <v>889</v>
      </c>
      <c r="I92" s="345" t="s">
        <v>762</v>
      </c>
      <c r="J92" s="345">
        <v>8590</v>
      </c>
      <c r="K92" s="345"/>
      <c r="L92" s="345"/>
    </row>
    <row r="93" spans="1:12" s="163" customFormat="1" ht="102" x14ac:dyDescent="0.2">
      <c r="A93" s="344">
        <v>90</v>
      </c>
      <c r="B93" s="345" t="s">
        <v>285</v>
      </c>
      <c r="C93" s="345" t="s">
        <v>803</v>
      </c>
      <c r="D93" s="345" t="s">
        <v>618</v>
      </c>
      <c r="E93" s="345" t="s">
        <v>619</v>
      </c>
      <c r="F93" s="345" t="s">
        <v>890</v>
      </c>
      <c r="G93" s="345" t="s">
        <v>891</v>
      </c>
      <c r="H93" s="345" t="s">
        <v>892</v>
      </c>
      <c r="I93" s="345" t="s">
        <v>632</v>
      </c>
      <c r="J93" s="345">
        <v>7391</v>
      </c>
      <c r="K93" s="345"/>
      <c r="L93" s="345"/>
    </row>
    <row r="94" spans="1:12" s="163" customFormat="1" ht="63.75" x14ac:dyDescent="0.2">
      <c r="A94" s="344">
        <v>91</v>
      </c>
      <c r="B94" s="345" t="s">
        <v>285</v>
      </c>
      <c r="C94" s="345" t="s">
        <v>803</v>
      </c>
      <c r="D94" s="345" t="s">
        <v>618</v>
      </c>
      <c r="E94" s="345" t="s">
        <v>619</v>
      </c>
      <c r="F94" s="345" t="s">
        <v>893</v>
      </c>
      <c r="G94" s="345" t="s">
        <v>894</v>
      </c>
      <c r="H94" s="345" t="s">
        <v>895</v>
      </c>
      <c r="I94" s="345" t="s">
        <v>739</v>
      </c>
      <c r="J94" s="345">
        <v>18536</v>
      </c>
      <c r="K94" s="345"/>
      <c r="L94" s="345"/>
    </row>
    <row r="95" spans="1:12" s="163" customFormat="1" ht="153" x14ac:dyDescent="0.2">
      <c r="A95" s="344">
        <v>92</v>
      </c>
      <c r="B95" s="345" t="s">
        <v>285</v>
      </c>
      <c r="C95" s="345" t="s">
        <v>803</v>
      </c>
      <c r="D95" s="345" t="s">
        <v>618</v>
      </c>
      <c r="E95" s="345" t="s">
        <v>619</v>
      </c>
      <c r="F95" s="345" t="s">
        <v>896</v>
      </c>
      <c r="G95" s="345" t="s">
        <v>897</v>
      </c>
      <c r="H95" s="345" t="s">
        <v>898</v>
      </c>
      <c r="I95" s="345" t="s">
        <v>807</v>
      </c>
      <c r="J95" s="345">
        <v>10393</v>
      </c>
      <c r="K95" s="345"/>
      <c r="L95" s="345"/>
    </row>
    <row r="96" spans="1:12" s="163" customFormat="1" ht="127.5" x14ac:dyDescent="0.2">
      <c r="A96" s="344">
        <v>93</v>
      </c>
      <c r="B96" s="345" t="s">
        <v>285</v>
      </c>
      <c r="C96" s="345" t="s">
        <v>803</v>
      </c>
      <c r="D96" s="345" t="s">
        <v>618</v>
      </c>
      <c r="E96" s="345" t="s">
        <v>619</v>
      </c>
      <c r="F96" s="345" t="s">
        <v>899</v>
      </c>
      <c r="G96" s="345" t="s">
        <v>900</v>
      </c>
      <c r="H96" s="345" t="s">
        <v>901</v>
      </c>
      <c r="I96" s="345" t="s">
        <v>807</v>
      </c>
      <c r="J96" s="345">
        <v>7673</v>
      </c>
      <c r="K96" s="345"/>
      <c r="L96" s="345"/>
    </row>
    <row r="97" spans="1:12" s="163" customFormat="1" ht="51" x14ac:dyDescent="0.2">
      <c r="A97" s="344">
        <v>94</v>
      </c>
      <c r="B97" s="345" t="s">
        <v>285</v>
      </c>
      <c r="C97" s="345" t="s">
        <v>803</v>
      </c>
      <c r="D97" s="345" t="s">
        <v>618</v>
      </c>
      <c r="E97" s="345" t="s">
        <v>619</v>
      </c>
      <c r="F97" s="345" t="s">
        <v>902</v>
      </c>
      <c r="G97" s="345" t="s">
        <v>903</v>
      </c>
      <c r="H97" s="345" t="s">
        <v>904</v>
      </c>
      <c r="I97" s="345" t="s">
        <v>729</v>
      </c>
      <c r="J97" s="345">
        <v>13007</v>
      </c>
      <c r="K97" s="345"/>
      <c r="L97" s="345"/>
    </row>
    <row r="98" spans="1:12" s="163" customFormat="1" ht="102" x14ac:dyDescent="0.2">
      <c r="A98" s="344">
        <v>95</v>
      </c>
      <c r="B98" s="345" t="s">
        <v>285</v>
      </c>
      <c r="C98" s="345" t="s">
        <v>803</v>
      </c>
      <c r="D98" s="345" t="s">
        <v>618</v>
      </c>
      <c r="E98" s="345" t="s">
        <v>619</v>
      </c>
      <c r="F98" s="345" t="s">
        <v>905</v>
      </c>
      <c r="G98" s="345" t="s">
        <v>906</v>
      </c>
      <c r="H98" s="345" t="s">
        <v>907</v>
      </c>
      <c r="I98" s="345" t="s">
        <v>807</v>
      </c>
      <c r="J98" s="345">
        <v>9881</v>
      </c>
      <c r="K98" s="345"/>
      <c r="L98" s="345"/>
    </row>
    <row r="99" spans="1:12" s="163" customFormat="1" ht="102" x14ac:dyDescent="0.2">
      <c r="A99" s="344">
        <v>96</v>
      </c>
      <c r="B99" s="345" t="s">
        <v>285</v>
      </c>
      <c r="C99" s="345" t="s">
        <v>803</v>
      </c>
      <c r="D99" s="345" t="s">
        <v>618</v>
      </c>
      <c r="E99" s="345" t="s">
        <v>619</v>
      </c>
      <c r="F99" s="345" t="s">
        <v>908</v>
      </c>
      <c r="G99" s="345" t="s">
        <v>909</v>
      </c>
      <c r="H99" s="345" t="s">
        <v>910</v>
      </c>
      <c r="I99" s="345" t="s">
        <v>811</v>
      </c>
      <c r="J99" s="345">
        <v>14199</v>
      </c>
      <c r="K99" s="345"/>
      <c r="L99" s="345"/>
    </row>
    <row r="100" spans="1:12" s="163" customFormat="1" ht="89.25" x14ac:dyDescent="0.2">
      <c r="A100" s="344">
        <v>97</v>
      </c>
      <c r="B100" s="345" t="s">
        <v>285</v>
      </c>
      <c r="C100" s="345" t="s">
        <v>803</v>
      </c>
      <c r="D100" s="345" t="s">
        <v>618</v>
      </c>
      <c r="E100" s="345" t="s">
        <v>619</v>
      </c>
      <c r="F100" s="345" t="s">
        <v>911</v>
      </c>
      <c r="G100" s="345" t="s">
        <v>912</v>
      </c>
      <c r="H100" s="345" t="s">
        <v>913</v>
      </c>
      <c r="I100" s="345" t="s">
        <v>627</v>
      </c>
      <c r="J100" s="345">
        <v>16427</v>
      </c>
      <c r="K100" s="345"/>
      <c r="L100" s="345"/>
    </row>
    <row r="101" spans="1:12" s="163" customFormat="1" ht="191.25" x14ac:dyDescent="0.2">
      <c r="A101" s="344">
        <v>98</v>
      </c>
      <c r="B101" s="345" t="s">
        <v>285</v>
      </c>
      <c r="C101" s="345" t="s">
        <v>803</v>
      </c>
      <c r="D101" s="345" t="s">
        <v>618</v>
      </c>
      <c r="E101" s="345" t="s">
        <v>619</v>
      </c>
      <c r="F101" s="345" t="s">
        <v>914</v>
      </c>
      <c r="G101" s="345" t="s">
        <v>915</v>
      </c>
      <c r="H101" s="345" t="s">
        <v>916</v>
      </c>
      <c r="I101" s="345" t="s">
        <v>627</v>
      </c>
      <c r="J101" s="345">
        <v>8996</v>
      </c>
      <c r="K101" s="345"/>
      <c r="L101" s="345"/>
    </row>
    <row r="102" spans="1:12" s="163" customFormat="1" ht="114.75" x14ac:dyDescent="0.2">
      <c r="A102" s="344">
        <v>99</v>
      </c>
      <c r="B102" s="345" t="s">
        <v>285</v>
      </c>
      <c r="C102" s="345" t="s">
        <v>803</v>
      </c>
      <c r="D102" s="345" t="s">
        <v>618</v>
      </c>
      <c r="E102" s="345" t="s">
        <v>619</v>
      </c>
      <c r="F102" s="345" t="s">
        <v>917</v>
      </c>
      <c r="G102" s="345" t="s">
        <v>918</v>
      </c>
      <c r="H102" s="345" t="s">
        <v>919</v>
      </c>
      <c r="I102" s="345" t="s">
        <v>807</v>
      </c>
      <c r="J102" s="345">
        <v>4649</v>
      </c>
      <c r="K102" s="345"/>
      <c r="L102" s="345"/>
    </row>
    <row r="103" spans="1:12" s="163" customFormat="1" ht="127.5" x14ac:dyDescent="0.2">
      <c r="A103" s="344">
        <v>100</v>
      </c>
      <c r="B103" s="345" t="s">
        <v>285</v>
      </c>
      <c r="C103" s="345" t="s">
        <v>803</v>
      </c>
      <c r="D103" s="345" t="s">
        <v>618</v>
      </c>
      <c r="E103" s="345" t="s">
        <v>619</v>
      </c>
      <c r="F103" s="345" t="s">
        <v>920</v>
      </c>
      <c r="G103" s="345" t="s">
        <v>921</v>
      </c>
      <c r="H103" s="345" t="s">
        <v>922</v>
      </c>
      <c r="I103" s="345" t="s">
        <v>729</v>
      </c>
      <c r="J103" s="345">
        <v>5339</v>
      </c>
      <c r="K103" s="345"/>
      <c r="L103" s="345"/>
    </row>
    <row r="104" spans="1:12" s="163" customFormat="1" ht="102" x14ac:dyDescent="0.2">
      <c r="A104" s="344">
        <v>101</v>
      </c>
      <c r="B104" s="345" t="s">
        <v>285</v>
      </c>
      <c r="C104" s="345" t="s">
        <v>803</v>
      </c>
      <c r="D104" s="345" t="s">
        <v>618</v>
      </c>
      <c r="E104" s="345" t="s">
        <v>619</v>
      </c>
      <c r="F104" s="345" t="s">
        <v>923</v>
      </c>
      <c r="G104" s="345" t="s">
        <v>924</v>
      </c>
      <c r="H104" s="345" t="s">
        <v>925</v>
      </c>
      <c r="I104" s="345" t="s">
        <v>807</v>
      </c>
      <c r="J104" s="345">
        <v>8354</v>
      </c>
      <c r="K104" s="345"/>
      <c r="L104" s="345"/>
    </row>
    <row r="105" spans="1:12" s="163" customFormat="1" ht="153" x14ac:dyDescent="0.2">
      <c r="A105" s="344">
        <v>102</v>
      </c>
      <c r="B105" s="345" t="s">
        <v>287</v>
      </c>
      <c r="C105" s="345" t="s">
        <v>803</v>
      </c>
      <c r="D105" s="345" t="s">
        <v>618</v>
      </c>
      <c r="E105" s="345" t="s">
        <v>619</v>
      </c>
      <c r="F105" s="345" t="s">
        <v>926</v>
      </c>
      <c r="G105" s="345" t="s">
        <v>697</v>
      </c>
      <c r="H105" s="345" t="s">
        <v>927</v>
      </c>
      <c r="I105" s="345" t="s">
        <v>627</v>
      </c>
      <c r="J105" s="345">
        <v>13554</v>
      </c>
      <c r="K105" s="345"/>
      <c r="L105" s="345"/>
    </row>
    <row r="106" spans="1:12" s="163" customFormat="1" ht="153" x14ac:dyDescent="0.2">
      <c r="A106" s="344">
        <v>103</v>
      </c>
      <c r="B106" s="345" t="s">
        <v>287</v>
      </c>
      <c r="C106" s="345" t="s">
        <v>803</v>
      </c>
      <c r="D106" s="345" t="s">
        <v>618</v>
      </c>
      <c r="E106" s="345" t="s">
        <v>619</v>
      </c>
      <c r="F106" s="345" t="s">
        <v>928</v>
      </c>
      <c r="G106" s="345" t="s">
        <v>929</v>
      </c>
      <c r="H106" s="345" t="s">
        <v>930</v>
      </c>
      <c r="I106" s="345" t="s">
        <v>627</v>
      </c>
      <c r="J106" s="345">
        <v>18252</v>
      </c>
      <c r="K106" s="345"/>
      <c r="L106" s="345"/>
    </row>
    <row r="107" spans="1:12" s="163" customFormat="1" ht="63.75" x14ac:dyDescent="0.2">
      <c r="A107" s="344">
        <v>104</v>
      </c>
      <c r="B107" s="345" t="s">
        <v>287</v>
      </c>
      <c r="C107" s="345" t="s">
        <v>803</v>
      </c>
      <c r="D107" s="345" t="s">
        <v>618</v>
      </c>
      <c r="E107" s="345" t="s">
        <v>619</v>
      </c>
      <c r="F107" s="345" t="s">
        <v>931</v>
      </c>
      <c r="G107" s="345" t="s">
        <v>932</v>
      </c>
      <c r="H107" s="345" t="s">
        <v>933</v>
      </c>
      <c r="I107" s="345" t="s">
        <v>627</v>
      </c>
      <c r="J107" s="345">
        <v>7539</v>
      </c>
      <c r="K107" s="345"/>
      <c r="L107" s="345"/>
    </row>
    <row r="108" spans="1:12" s="163" customFormat="1" ht="114.75" x14ac:dyDescent="0.2">
      <c r="A108" s="344">
        <v>105</v>
      </c>
      <c r="B108" s="345" t="s">
        <v>287</v>
      </c>
      <c r="C108" s="345" t="s">
        <v>803</v>
      </c>
      <c r="D108" s="345" t="s">
        <v>618</v>
      </c>
      <c r="E108" s="345" t="s">
        <v>619</v>
      </c>
      <c r="F108" s="345" t="s">
        <v>934</v>
      </c>
      <c r="G108" s="345" t="s">
        <v>935</v>
      </c>
      <c r="H108" s="345" t="s">
        <v>936</v>
      </c>
      <c r="I108" s="345" t="s">
        <v>627</v>
      </c>
      <c r="J108" s="345">
        <v>6102</v>
      </c>
      <c r="K108" s="345"/>
      <c r="L108" s="345"/>
    </row>
    <row r="109" spans="1:12" s="163" customFormat="1" ht="63.75" x14ac:dyDescent="0.2">
      <c r="A109" s="344">
        <v>106</v>
      </c>
      <c r="B109" s="345" t="s">
        <v>287</v>
      </c>
      <c r="C109" s="345" t="s">
        <v>803</v>
      </c>
      <c r="D109" s="345" t="s">
        <v>618</v>
      </c>
      <c r="E109" s="345" t="s">
        <v>619</v>
      </c>
      <c r="F109" s="345" t="s">
        <v>937</v>
      </c>
      <c r="G109" s="345" t="s">
        <v>757</v>
      </c>
      <c r="H109" s="345" t="s">
        <v>938</v>
      </c>
      <c r="I109" s="345" t="s">
        <v>632</v>
      </c>
      <c r="J109" s="345">
        <v>12417</v>
      </c>
      <c r="K109" s="345"/>
      <c r="L109" s="345"/>
    </row>
    <row r="110" spans="1:12" s="163" customFormat="1" ht="89.25" x14ac:dyDescent="0.2">
      <c r="A110" s="344">
        <v>107</v>
      </c>
      <c r="B110" s="345" t="s">
        <v>287</v>
      </c>
      <c r="C110" s="345" t="s">
        <v>803</v>
      </c>
      <c r="D110" s="345" t="s">
        <v>618</v>
      </c>
      <c r="E110" s="345" t="s">
        <v>619</v>
      </c>
      <c r="F110" s="345" t="s">
        <v>939</v>
      </c>
      <c r="G110" s="345" t="s">
        <v>940</v>
      </c>
      <c r="H110" s="345" t="s">
        <v>941</v>
      </c>
      <c r="I110" s="345" t="s">
        <v>632</v>
      </c>
      <c r="J110" s="345">
        <v>14285</v>
      </c>
      <c r="K110" s="345"/>
      <c r="L110" s="345"/>
    </row>
    <row r="111" spans="1:12" s="163" customFormat="1" ht="89.25" x14ac:dyDescent="0.2">
      <c r="A111" s="344">
        <v>108</v>
      </c>
      <c r="B111" s="345" t="s">
        <v>287</v>
      </c>
      <c r="C111" s="345" t="s">
        <v>803</v>
      </c>
      <c r="D111" s="345" t="s">
        <v>618</v>
      </c>
      <c r="E111" s="345" t="s">
        <v>619</v>
      </c>
      <c r="F111" s="345" t="s">
        <v>942</v>
      </c>
      <c r="G111" s="345" t="s">
        <v>943</v>
      </c>
      <c r="H111" s="345" t="s">
        <v>944</v>
      </c>
      <c r="I111" s="345" t="s">
        <v>739</v>
      </c>
      <c r="J111" s="345">
        <v>11652</v>
      </c>
      <c r="K111" s="345"/>
      <c r="L111" s="345"/>
    </row>
    <row r="112" spans="1:12" s="163" customFormat="1" ht="140.25" x14ac:dyDescent="0.2">
      <c r="A112" s="344">
        <v>109</v>
      </c>
      <c r="B112" s="345" t="s">
        <v>287</v>
      </c>
      <c r="C112" s="345" t="s">
        <v>803</v>
      </c>
      <c r="D112" s="345" t="s">
        <v>618</v>
      </c>
      <c r="E112" s="345" t="s">
        <v>619</v>
      </c>
      <c r="F112" s="345" t="s">
        <v>945</v>
      </c>
      <c r="G112" s="345" t="s">
        <v>946</v>
      </c>
      <c r="H112" s="345" t="s">
        <v>947</v>
      </c>
      <c r="I112" s="345" t="s">
        <v>739</v>
      </c>
      <c r="J112" s="345">
        <v>13418</v>
      </c>
      <c r="K112" s="345"/>
      <c r="L112" s="345"/>
    </row>
    <row r="113" spans="1:12" s="163" customFormat="1" ht="140.25" x14ac:dyDescent="0.2">
      <c r="A113" s="344">
        <v>110</v>
      </c>
      <c r="B113" s="345" t="s">
        <v>287</v>
      </c>
      <c r="C113" s="345" t="s">
        <v>803</v>
      </c>
      <c r="D113" s="345" t="s">
        <v>618</v>
      </c>
      <c r="E113" s="345" t="s">
        <v>619</v>
      </c>
      <c r="F113" s="345" t="s">
        <v>948</v>
      </c>
      <c r="G113" s="345" t="s">
        <v>718</v>
      </c>
      <c r="H113" s="345" t="s">
        <v>949</v>
      </c>
      <c r="I113" s="345" t="s">
        <v>739</v>
      </c>
      <c r="J113" s="345">
        <v>13454</v>
      </c>
      <c r="K113" s="345"/>
      <c r="L113" s="345"/>
    </row>
    <row r="114" spans="1:12" s="163" customFormat="1" ht="102" x14ac:dyDescent="0.2">
      <c r="A114" s="344">
        <v>111</v>
      </c>
      <c r="B114" s="345" t="s">
        <v>287</v>
      </c>
      <c r="C114" s="345" t="s">
        <v>803</v>
      </c>
      <c r="D114" s="345" t="s">
        <v>618</v>
      </c>
      <c r="E114" s="345" t="s">
        <v>619</v>
      </c>
      <c r="F114" s="345" t="s">
        <v>950</v>
      </c>
      <c r="G114" s="345" t="s">
        <v>951</v>
      </c>
      <c r="H114" s="345" t="s">
        <v>952</v>
      </c>
      <c r="I114" s="345" t="s">
        <v>807</v>
      </c>
      <c r="J114" s="345">
        <v>8180</v>
      </c>
      <c r="K114" s="345"/>
      <c r="L114" s="345"/>
    </row>
    <row r="115" spans="1:12" s="163" customFormat="1" ht="89.25" x14ac:dyDescent="0.2">
      <c r="A115" s="344">
        <v>112</v>
      </c>
      <c r="B115" s="345" t="s">
        <v>287</v>
      </c>
      <c r="C115" s="345" t="s">
        <v>803</v>
      </c>
      <c r="D115" s="345" t="s">
        <v>618</v>
      </c>
      <c r="E115" s="345" t="s">
        <v>619</v>
      </c>
      <c r="F115" s="345" t="s">
        <v>953</v>
      </c>
      <c r="G115" s="345" t="s">
        <v>954</v>
      </c>
      <c r="H115" s="345" t="s">
        <v>955</v>
      </c>
      <c r="I115" s="345" t="s">
        <v>739</v>
      </c>
      <c r="J115" s="345">
        <v>1703</v>
      </c>
      <c r="K115" s="345"/>
      <c r="L115" s="345"/>
    </row>
    <row r="116" spans="1:12" s="163" customFormat="1" ht="153" x14ac:dyDescent="0.2">
      <c r="A116" s="344">
        <v>113</v>
      </c>
      <c r="B116" s="345" t="s">
        <v>287</v>
      </c>
      <c r="C116" s="345" t="s">
        <v>803</v>
      </c>
      <c r="D116" s="345" t="s">
        <v>618</v>
      </c>
      <c r="E116" s="345" t="s">
        <v>619</v>
      </c>
      <c r="F116" s="345" t="s">
        <v>956</v>
      </c>
      <c r="G116" s="345" t="s">
        <v>957</v>
      </c>
      <c r="H116" s="345" t="s">
        <v>958</v>
      </c>
      <c r="I116" s="345" t="s">
        <v>739</v>
      </c>
      <c r="J116" s="345">
        <v>7724</v>
      </c>
      <c r="K116" s="345"/>
      <c r="L116" s="345"/>
    </row>
    <row r="117" spans="1:12" s="163" customFormat="1" ht="102" x14ac:dyDescent="0.2">
      <c r="A117" s="344">
        <v>114</v>
      </c>
      <c r="B117" s="345" t="s">
        <v>287</v>
      </c>
      <c r="C117" s="345" t="s">
        <v>803</v>
      </c>
      <c r="D117" s="345" t="s">
        <v>618</v>
      </c>
      <c r="E117" s="345" t="s">
        <v>619</v>
      </c>
      <c r="F117" s="345" t="s">
        <v>959</v>
      </c>
      <c r="G117" s="345" t="s">
        <v>775</v>
      </c>
      <c r="H117" s="345" t="s">
        <v>960</v>
      </c>
      <c r="I117" s="345" t="s">
        <v>762</v>
      </c>
      <c r="J117" s="345">
        <v>16099</v>
      </c>
      <c r="K117" s="345"/>
      <c r="L117" s="345"/>
    </row>
    <row r="118" spans="1:12" s="163" customFormat="1" ht="63.75" x14ac:dyDescent="0.2">
      <c r="A118" s="344">
        <v>115</v>
      </c>
      <c r="B118" s="345" t="s">
        <v>287</v>
      </c>
      <c r="C118" s="345" t="s">
        <v>803</v>
      </c>
      <c r="D118" s="345" t="s">
        <v>618</v>
      </c>
      <c r="E118" s="345" t="s">
        <v>619</v>
      </c>
      <c r="F118" s="345" t="s">
        <v>961</v>
      </c>
      <c r="G118" s="345" t="s">
        <v>962</v>
      </c>
      <c r="H118" s="345" t="s">
        <v>963</v>
      </c>
      <c r="I118" s="345" t="s">
        <v>762</v>
      </c>
      <c r="J118" s="345">
        <v>6128</v>
      </c>
      <c r="K118" s="345"/>
      <c r="L118" s="345"/>
    </row>
    <row r="119" spans="1:12" s="163" customFormat="1" ht="76.5" x14ac:dyDescent="0.2">
      <c r="A119" s="344">
        <v>116</v>
      </c>
      <c r="B119" s="345" t="s">
        <v>287</v>
      </c>
      <c r="C119" s="345" t="s">
        <v>803</v>
      </c>
      <c r="D119" s="345" t="s">
        <v>618</v>
      </c>
      <c r="E119" s="345" t="s">
        <v>619</v>
      </c>
      <c r="F119" s="345" t="s">
        <v>964</v>
      </c>
      <c r="G119" s="345" t="s">
        <v>965</v>
      </c>
      <c r="H119" s="345" t="s">
        <v>966</v>
      </c>
      <c r="I119" s="345" t="s">
        <v>627</v>
      </c>
      <c r="J119" s="345">
        <v>12107</v>
      </c>
      <c r="K119" s="345"/>
      <c r="L119" s="345"/>
    </row>
    <row r="120" spans="1:12" s="163" customFormat="1" ht="76.5" x14ac:dyDescent="0.2">
      <c r="A120" s="344">
        <v>117</v>
      </c>
      <c r="B120" s="345" t="s">
        <v>287</v>
      </c>
      <c r="C120" s="345" t="s">
        <v>803</v>
      </c>
      <c r="D120" s="345" t="s">
        <v>618</v>
      </c>
      <c r="E120" s="345" t="s">
        <v>619</v>
      </c>
      <c r="F120" s="345" t="s">
        <v>967</v>
      </c>
      <c r="G120" s="345" t="s">
        <v>968</v>
      </c>
      <c r="H120" s="345" t="s">
        <v>969</v>
      </c>
      <c r="I120" s="345" t="s">
        <v>632</v>
      </c>
      <c r="J120" s="345">
        <v>7366</v>
      </c>
      <c r="K120" s="345"/>
      <c r="L120" s="345"/>
    </row>
    <row r="121" spans="1:12" s="163" customFormat="1" ht="89.25" x14ac:dyDescent="0.2">
      <c r="A121" s="344">
        <v>118</v>
      </c>
      <c r="B121" s="345" t="s">
        <v>287</v>
      </c>
      <c r="C121" s="345" t="s">
        <v>803</v>
      </c>
      <c r="D121" s="345" t="s">
        <v>618</v>
      </c>
      <c r="E121" s="345" t="s">
        <v>619</v>
      </c>
      <c r="F121" s="345" t="s">
        <v>970</v>
      </c>
      <c r="G121" s="345" t="s">
        <v>971</v>
      </c>
      <c r="H121" s="345" t="s">
        <v>972</v>
      </c>
      <c r="I121" s="345" t="s">
        <v>632</v>
      </c>
      <c r="J121" s="345">
        <v>8155</v>
      </c>
      <c r="K121" s="345"/>
      <c r="L121" s="345"/>
    </row>
    <row r="122" spans="1:12" s="163" customFormat="1" ht="76.5" x14ac:dyDescent="0.2">
      <c r="A122" s="344">
        <v>119</v>
      </c>
      <c r="B122" s="345" t="s">
        <v>287</v>
      </c>
      <c r="C122" s="345" t="s">
        <v>803</v>
      </c>
      <c r="D122" s="345" t="s">
        <v>618</v>
      </c>
      <c r="E122" s="345" t="s">
        <v>619</v>
      </c>
      <c r="F122" s="345" t="s">
        <v>973</v>
      </c>
      <c r="G122" s="345" t="s">
        <v>694</v>
      </c>
      <c r="H122" s="345" t="s">
        <v>974</v>
      </c>
      <c r="I122" s="345" t="s">
        <v>739</v>
      </c>
      <c r="J122" s="345">
        <v>7491</v>
      </c>
      <c r="K122" s="345"/>
      <c r="L122" s="345"/>
    </row>
    <row r="123" spans="1:12" s="163" customFormat="1" ht="89.25" x14ac:dyDescent="0.2">
      <c r="A123" s="344">
        <v>120</v>
      </c>
      <c r="B123" s="345" t="s">
        <v>287</v>
      </c>
      <c r="C123" s="345" t="s">
        <v>803</v>
      </c>
      <c r="D123" s="345" t="s">
        <v>618</v>
      </c>
      <c r="E123" s="345" t="s">
        <v>619</v>
      </c>
      <c r="F123" s="345" t="s">
        <v>975</v>
      </c>
      <c r="G123" s="345" t="s">
        <v>976</v>
      </c>
      <c r="H123" s="345" t="s">
        <v>977</v>
      </c>
      <c r="I123" s="345" t="s">
        <v>739</v>
      </c>
      <c r="J123" s="345">
        <v>9592</v>
      </c>
      <c r="K123" s="345"/>
      <c r="L123" s="345"/>
    </row>
    <row r="124" spans="1:12" s="163" customFormat="1" ht="76.5" x14ac:dyDescent="0.2">
      <c r="A124" s="344">
        <v>121</v>
      </c>
      <c r="B124" s="345" t="s">
        <v>287</v>
      </c>
      <c r="C124" s="345" t="s">
        <v>803</v>
      </c>
      <c r="D124" s="345" t="s">
        <v>618</v>
      </c>
      <c r="E124" s="345" t="s">
        <v>619</v>
      </c>
      <c r="F124" s="345" t="s">
        <v>978</v>
      </c>
      <c r="G124" s="345" t="s">
        <v>737</v>
      </c>
      <c r="H124" s="345" t="s">
        <v>979</v>
      </c>
      <c r="I124" s="345" t="s">
        <v>739</v>
      </c>
      <c r="J124" s="345">
        <v>9221</v>
      </c>
      <c r="K124" s="345"/>
      <c r="L124" s="345"/>
    </row>
    <row r="125" spans="1:12" s="163" customFormat="1" ht="51" x14ac:dyDescent="0.2">
      <c r="A125" s="344">
        <v>122</v>
      </c>
      <c r="B125" s="345" t="s">
        <v>287</v>
      </c>
      <c r="C125" s="345" t="s">
        <v>803</v>
      </c>
      <c r="D125" s="345" t="s">
        <v>618</v>
      </c>
      <c r="E125" s="345" t="s">
        <v>619</v>
      </c>
      <c r="F125" s="345" t="s">
        <v>980</v>
      </c>
      <c r="G125" s="345" t="s">
        <v>981</v>
      </c>
      <c r="H125" s="345" t="s">
        <v>982</v>
      </c>
      <c r="I125" s="345" t="s">
        <v>739</v>
      </c>
      <c r="J125" s="345">
        <v>9478</v>
      </c>
      <c r="K125" s="345"/>
      <c r="L125" s="345"/>
    </row>
    <row r="126" spans="1:12" s="163" customFormat="1" ht="127.5" x14ac:dyDescent="0.2">
      <c r="A126" s="344">
        <v>123</v>
      </c>
      <c r="B126" s="345" t="s">
        <v>287</v>
      </c>
      <c r="C126" s="345" t="s">
        <v>803</v>
      </c>
      <c r="D126" s="345" t="s">
        <v>618</v>
      </c>
      <c r="E126" s="345" t="s">
        <v>619</v>
      </c>
      <c r="F126" s="345" t="s">
        <v>983</v>
      </c>
      <c r="G126" s="345" t="s">
        <v>984</v>
      </c>
      <c r="H126" s="345" t="s">
        <v>985</v>
      </c>
      <c r="I126" s="345" t="s">
        <v>762</v>
      </c>
      <c r="J126" s="345">
        <v>12416</v>
      </c>
      <c r="K126" s="345"/>
      <c r="L126" s="345"/>
    </row>
    <row r="127" spans="1:12" s="163" customFormat="1" ht="153" x14ac:dyDescent="0.2">
      <c r="A127" s="344">
        <v>124</v>
      </c>
      <c r="B127" s="345" t="s">
        <v>287</v>
      </c>
      <c r="C127" s="345" t="s">
        <v>803</v>
      </c>
      <c r="D127" s="345" t="s">
        <v>618</v>
      </c>
      <c r="E127" s="345" t="s">
        <v>619</v>
      </c>
      <c r="F127" s="345" t="s">
        <v>986</v>
      </c>
      <c r="G127" s="345" t="s">
        <v>987</v>
      </c>
      <c r="H127" s="345" t="s">
        <v>988</v>
      </c>
      <c r="I127" s="345" t="s">
        <v>811</v>
      </c>
      <c r="J127" s="345">
        <v>9043</v>
      </c>
      <c r="K127" s="345"/>
      <c r="L127" s="345"/>
    </row>
    <row r="128" spans="1:12" s="163" customFormat="1" ht="102" x14ac:dyDescent="0.2">
      <c r="A128" s="344">
        <v>125</v>
      </c>
      <c r="B128" s="345" t="s">
        <v>287</v>
      </c>
      <c r="C128" s="345" t="s">
        <v>803</v>
      </c>
      <c r="D128" s="345" t="s">
        <v>618</v>
      </c>
      <c r="E128" s="345" t="s">
        <v>619</v>
      </c>
      <c r="F128" s="345" t="s">
        <v>989</v>
      </c>
      <c r="G128" s="345" t="s">
        <v>990</v>
      </c>
      <c r="H128" s="345" t="s">
        <v>991</v>
      </c>
      <c r="I128" s="345" t="s">
        <v>729</v>
      </c>
      <c r="J128" s="345">
        <v>3621</v>
      </c>
      <c r="K128" s="345"/>
      <c r="L128" s="345"/>
    </row>
    <row r="129" spans="1:12" s="163" customFormat="1" ht="63.75" x14ac:dyDescent="0.2">
      <c r="A129" s="344">
        <v>126</v>
      </c>
      <c r="B129" s="345" t="s">
        <v>287</v>
      </c>
      <c r="C129" s="345" t="s">
        <v>803</v>
      </c>
      <c r="D129" s="345" t="s">
        <v>618</v>
      </c>
      <c r="E129" s="345" t="s">
        <v>619</v>
      </c>
      <c r="F129" s="345" t="s">
        <v>992</v>
      </c>
      <c r="G129" s="345" t="s">
        <v>709</v>
      </c>
      <c r="H129" s="345" t="s">
        <v>993</v>
      </c>
      <c r="I129" s="345" t="s">
        <v>811</v>
      </c>
      <c r="J129" s="345">
        <v>16331</v>
      </c>
      <c r="K129" s="345"/>
      <c r="L129" s="345"/>
    </row>
    <row r="130" spans="1:12" s="163" customFormat="1" ht="63.75" x14ac:dyDescent="0.2">
      <c r="A130" s="344">
        <v>127</v>
      </c>
      <c r="B130" s="345" t="s">
        <v>287</v>
      </c>
      <c r="C130" s="345" t="s">
        <v>803</v>
      </c>
      <c r="D130" s="345" t="s">
        <v>618</v>
      </c>
      <c r="E130" s="345" t="s">
        <v>619</v>
      </c>
      <c r="F130" s="345" t="s">
        <v>994</v>
      </c>
      <c r="G130" s="345" t="s">
        <v>995</v>
      </c>
      <c r="H130" s="345" t="s">
        <v>996</v>
      </c>
      <c r="I130" s="345" t="s">
        <v>729</v>
      </c>
      <c r="J130" s="345">
        <v>6616</v>
      </c>
      <c r="K130" s="345"/>
      <c r="L130" s="345"/>
    </row>
    <row r="131" spans="1:12" s="163" customFormat="1" ht="51" x14ac:dyDescent="0.2">
      <c r="A131" s="344">
        <v>128</v>
      </c>
      <c r="B131" s="345" t="s">
        <v>287</v>
      </c>
      <c r="C131" s="345" t="s">
        <v>803</v>
      </c>
      <c r="D131" s="345" t="s">
        <v>618</v>
      </c>
      <c r="E131" s="345" t="s">
        <v>619</v>
      </c>
      <c r="F131" s="345" t="s">
        <v>997</v>
      </c>
      <c r="G131" s="345" t="s">
        <v>706</v>
      </c>
      <c r="H131" s="345" t="s">
        <v>998</v>
      </c>
      <c r="I131" s="345" t="s">
        <v>807</v>
      </c>
      <c r="J131" s="345">
        <v>10187</v>
      </c>
      <c r="K131" s="345"/>
      <c r="L131" s="345"/>
    </row>
    <row r="132" spans="1:12" s="163" customFormat="1" ht="89.25" x14ac:dyDescent="0.2">
      <c r="A132" s="344">
        <v>129</v>
      </c>
      <c r="B132" s="345" t="s">
        <v>287</v>
      </c>
      <c r="C132" s="345" t="s">
        <v>803</v>
      </c>
      <c r="D132" s="345" t="s">
        <v>618</v>
      </c>
      <c r="E132" s="345" t="s">
        <v>619</v>
      </c>
      <c r="F132" s="345" t="s">
        <v>999</v>
      </c>
      <c r="G132" s="345" t="s">
        <v>1000</v>
      </c>
      <c r="H132" s="345" t="s">
        <v>1001</v>
      </c>
      <c r="I132" s="345" t="s">
        <v>807</v>
      </c>
      <c r="J132" s="345">
        <v>6569</v>
      </c>
      <c r="K132" s="345"/>
      <c r="L132" s="345"/>
    </row>
    <row r="133" spans="1:12" s="163" customFormat="1" ht="191.25" x14ac:dyDescent="0.2">
      <c r="A133" s="344">
        <v>130</v>
      </c>
      <c r="B133" s="345" t="s">
        <v>287</v>
      </c>
      <c r="C133" s="345" t="s">
        <v>803</v>
      </c>
      <c r="D133" s="345" t="s">
        <v>618</v>
      </c>
      <c r="E133" s="345" t="s">
        <v>619</v>
      </c>
      <c r="F133" s="345" t="s">
        <v>1002</v>
      </c>
      <c r="G133" s="345" t="s">
        <v>1003</v>
      </c>
      <c r="H133" s="345" t="s">
        <v>1004</v>
      </c>
      <c r="I133" s="345" t="s">
        <v>811</v>
      </c>
      <c r="J133" s="345">
        <v>8241</v>
      </c>
      <c r="K133" s="345"/>
      <c r="L133" s="345"/>
    </row>
    <row r="134" spans="1:12" s="163" customFormat="1" ht="76.5" x14ac:dyDescent="0.2">
      <c r="A134" s="344">
        <v>131</v>
      </c>
      <c r="B134" s="345" t="s">
        <v>287</v>
      </c>
      <c r="C134" s="345" t="s">
        <v>803</v>
      </c>
      <c r="D134" s="345" t="s">
        <v>618</v>
      </c>
      <c r="E134" s="345" t="s">
        <v>619</v>
      </c>
      <c r="F134" s="345" t="s">
        <v>1005</v>
      </c>
      <c r="G134" s="345" t="s">
        <v>1006</v>
      </c>
      <c r="H134" s="345" t="s">
        <v>1007</v>
      </c>
      <c r="I134" s="345" t="s">
        <v>632</v>
      </c>
      <c r="J134" s="345">
        <v>1969</v>
      </c>
      <c r="K134" s="345"/>
      <c r="L134" s="345"/>
    </row>
    <row r="135" spans="1:12" s="163" customFormat="1" ht="38.25" x14ac:dyDescent="0.2">
      <c r="A135" s="344">
        <v>132</v>
      </c>
      <c r="B135" s="345" t="s">
        <v>287</v>
      </c>
      <c r="C135" s="345" t="s">
        <v>803</v>
      </c>
      <c r="D135" s="345" t="s">
        <v>618</v>
      </c>
      <c r="E135" s="345" t="s">
        <v>619</v>
      </c>
      <c r="F135" s="345" t="s">
        <v>1008</v>
      </c>
      <c r="G135" s="345" t="s">
        <v>1009</v>
      </c>
      <c r="H135" s="345" t="s">
        <v>1010</v>
      </c>
      <c r="I135" s="345" t="s">
        <v>632</v>
      </c>
      <c r="J135" s="345">
        <v>15454</v>
      </c>
      <c r="K135" s="345"/>
      <c r="L135" s="345"/>
    </row>
    <row r="136" spans="1:12" s="163" customFormat="1" ht="38.25" x14ac:dyDescent="0.2">
      <c r="A136" s="344">
        <v>133</v>
      </c>
      <c r="B136" s="345" t="s">
        <v>287</v>
      </c>
      <c r="C136" s="345" t="s">
        <v>803</v>
      </c>
      <c r="D136" s="345" t="s">
        <v>618</v>
      </c>
      <c r="E136" s="345" t="s">
        <v>619</v>
      </c>
      <c r="F136" s="345" t="s">
        <v>1011</v>
      </c>
      <c r="G136" s="345" t="s">
        <v>1012</v>
      </c>
      <c r="H136" s="345" t="s">
        <v>1013</v>
      </c>
      <c r="I136" s="345" t="s">
        <v>762</v>
      </c>
      <c r="J136" s="345">
        <v>5326</v>
      </c>
      <c r="K136" s="345"/>
      <c r="L136" s="345"/>
    </row>
    <row r="137" spans="1:12" s="163" customFormat="1" ht="76.5" x14ac:dyDescent="0.2">
      <c r="A137" s="344">
        <v>134</v>
      </c>
      <c r="B137" s="345" t="s">
        <v>287</v>
      </c>
      <c r="C137" s="345" t="s">
        <v>803</v>
      </c>
      <c r="D137" s="345" t="s">
        <v>618</v>
      </c>
      <c r="E137" s="345" t="s">
        <v>619</v>
      </c>
      <c r="F137" s="345" t="s">
        <v>1014</v>
      </c>
      <c r="G137" s="345" t="s">
        <v>778</v>
      </c>
      <c r="H137" s="345" t="s">
        <v>1015</v>
      </c>
      <c r="I137" s="345" t="s">
        <v>811</v>
      </c>
      <c r="J137" s="345">
        <v>5762</v>
      </c>
      <c r="K137" s="345"/>
      <c r="L137" s="345"/>
    </row>
    <row r="138" spans="1:12" s="163" customFormat="1" ht="76.5" x14ac:dyDescent="0.2">
      <c r="A138" s="344">
        <v>135</v>
      </c>
      <c r="B138" s="345" t="s">
        <v>287</v>
      </c>
      <c r="C138" s="345" t="s">
        <v>803</v>
      </c>
      <c r="D138" s="345" t="s">
        <v>618</v>
      </c>
      <c r="E138" s="345" t="s">
        <v>619</v>
      </c>
      <c r="F138" s="345" t="s">
        <v>1016</v>
      </c>
      <c r="G138" s="345" t="s">
        <v>721</v>
      </c>
      <c r="H138" s="345" t="s">
        <v>1017</v>
      </c>
      <c r="I138" s="345" t="s">
        <v>627</v>
      </c>
      <c r="J138" s="345">
        <v>5244</v>
      </c>
      <c r="K138" s="345"/>
      <c r="L138" s="345"/>
    </row>
    <row r="139" spans="1:12" s="163" customFormat="1" ht="178.5" x14ac:dyDescent="0.2">
      <c r="A139" s="344">
        <v>136</v>
      </c>
      <c r="B139" s="345" t="s">
        <v>287</v>
      </c>
      <c r="C139" s="345" t="s">
        <v>803</v>
      </c>
      <c r="D139" s="345" t="s">
        <v>618</v>
      </c>
      <c r="E139" s="345" t="s">
        <v>619</v>
      </c>
      <c r="F139" s="345" t="s">
        <v>1018</v>
      </c>
      <c r="G139" s="345" t="s">
        <v>1019</v>
      </c>
      <c r="H139" s="345" t="s">
        <v>1020</v>
      </c>
      <c r="I139" s="345" t="s">
        <v>729</v>
      </c>
      <c r="J139" s="345">
        <v>5149</v>
      </c>
      <c r="K139" s="345"/>
      <c r="L139" s="345"/>
    </row>
    <row r="140" spans="1:12" s="163" customFormat="1" ht="76.5" x14ac:dyDescent="0.2">
      <c r="A140" s="344">
        <v>137</v>
      </c>
      <c r="B140" s="345" t="s">
        <v>287</v>
      </c>
      <c r="C140" s="345" t="s">
        <v>803</v>
      </c>
      <c r="D140" s="345" t="s">
        <v>618</v>
      </c>
      <c r="E140" s="345" t="s">
        <v>619</v>
      </c>
      <c r="F140" s="345" t="s">
        <v>1021</v>
      </c>
      <c r="G140" s="345" t="s">
        <v>712</v>
      </c>
      <c r="H140" s="345" t="s">
        <v>1022</v>
      </c>
      <c r="I140" s="345" t="s">
        <v>632</v>
      </c>
      <c r="J140" s="345">
        <v>7640</v>
      </c>
      <c r="K140" s="345"/>
      <c r="L140" s="345"/>
    </row>
    <row r="141" spans="1:12" s="163" customFormat="1" ht="51" x14ac:dyDescent="0.2">
      <c r="A141" s="344">
        <v>138</v>
      </c>
      <c r="B141" s="345" t="s">
        <v>287</v>
      </c>
      <c r="C141" s="345" t="s">
        <v>803</v>
      </c>
      <c r="D141" s="345" t="s">
        <v>618</v>
      </c>
      <c r="E141" s="345" t="s">
        <v>619</v>
      </c>
      <c r="F141" s="345" t="s">
        <v>1023</v>
      </c>
      <c r="G141" s="345" t="s">
        <v>700</v>
      </c>
      <c r="H141" s="345" t="s">
        <v>1024</v>
      </c>
      <c r="I141" s="345" t="s">
        <v>627</v>
      </c>
      <c r="J141" s="345">
        <v>7255</v>
      </c>
      <c r="K141" s="345"/>
      <c r="L141" s="345"/>
    </row>
    <row r="142" spans="1:12" s="163" customFormat="1" ht="89.25" x14ac:dyDescent="0.2">
      <c r="A142" s="344">
        <v>139</v>
      </c>
      <c r="B142" s="345" t="s">
        <v>287</v>
      </c>
      <c r="C142" s="345" t="s">
        <v>803</v>
      </c>
      <c r="D142" s="345" t="s">
        <v>618</v>
      </c>
      <c r="E142" s="345" t="s">
        <v>619</v>
      </c>
      <c r="F142" s="345" t="s">
        <v>1025</v>
      </c>
      <c r="G142" s="345" t="s">
        <v>760</v>
      </c>
      <c r="H142" s="345" t="s">
        <v>1026</v>
      </c>
      <c r="I142" s="345" t="s">
        <v>632</v>
      </c>
      <c r="J142" s="345">
        <v>3126</v>
      </c>
      <c r="K142" s="345"/>
      <c r="L142" s="345"/>
    </row>
    <row r="143" spans="1:12" s="163" customFormat="1" ht="102" x14ac:dyDescent="0.2">
      <c r="A143" s="344">
        <v>140</v>
      </c>
      <c r="B143" s="345" t="s">
        <v>287</v>
      </c>
      <c r="C143" s="345" t="s">
        <v>803</v>
      </c>
      <c r="D143" s="345" t="s">
        <v>618</v>
      </c>
      <c r="E143" s="345" t="s">
        <v>619</v>
      </c>
      <c r="F143" s="345" t="s">
        <v>1027</v>
      </c>
      <c r="G143" s="345" t="s">
        <v>1028</v>
      </c>
      <c r="H143" s="345" t="s">
        <v>1029</v>
      </c>
      <c r="I143" s="345" t="s">
        <v>632</v>
      </c>
      <c r="J143" s="345">
        <v>4491</v>
      </c>
      <c r="K143" s="345"/>
      <c r="L143" s="345"/>
    </row>
    <row r="144" spans="1:12" s="163" customFormat="1" ht="102" x14ac:dyDescent="0.2">
      <c r="A144" s="344">
        <v>141</v>
      </c>
      <c r="B144" s="345" t="s">
        <v>287</v>
      </c>
      <c r="C144" s="345" t="s">
        <v>803</v>
      </c>
      <c r="D144" s="345" t="s">
        <v>618</v>
      </c>
      <c r="E144" s="345" t="s">
        <v>619</v>
      </c>
      <c r="F144" s="345" t="s">
        <v>1030</v>
      </c>
      <c r="G144" s="345" t="s">
        <v>743</v>
      </c>
      <c r="H144" s="345" t="s">
        <v>1031</v>
      </c>
      <c r="I144" s="345" t="s">
        <v>729</v>
      </c>
      <c r="J144" s="345">
        <v>8119</v>
      </c>
      <c r="K144" s="345"/>
      <c r="L144" s="345"/>
    </row>
    <row r="145" spans="1:12" s="163" customFormat="1" ht="51" x14ac:dyDescent="0.2">
      <c r="A145" s="344">
        <v>142</v>
      </c>
      <c r="B145" s="345" t="s">
        <v>287</v>
      </c>
      <c r="C145" s="345" t="s">
        <v>803</v>
      </c>
      <c r="D145" s="345" t="s">
        <v>618</v>
      </c>
      <c r="E145" s="345" t="s">
        <v>619</v>
      </c>
      <c r="F145" s="345" t="s">
        <v>1032</v>
      </c>
      <c r="G145" s="345" t="s">
        <v>1033</v>
      </c>
      <c r="H145" s="345" t="s">
        <v>1034</v>
      </c>
      <c r="I145" s="345" t="s">
        <v>627</v>
      </c>
      <c r="J145" s="345">
        <v>8000</v>
      </c>
      <c r="K145" s="345"/>
      <c r="L145" s="345"/>
    </row>
    <row r="146" spans="1:12" s="163" customFormat="1" ht="140.25" x14ac:dyDescent="0.2">
      <c r="A146" s="344">
        <v>143</v>
      </c>
      <c r="B146" s="345" t="s">
        <v>287</v>
      </c>
      <c r="C146" s="345" t="s">
        <v>803</v>
      </c>
      <c r="D146" s="345" t="s">
        <v>618</v>
      </c>
      <c r="E146" s="345" t="s">
        <v>619</v>
      </c>
      <c r="F146" s="345" t="s">
        <v>1035</v>
      </c>
      <c r="G146" s="345" t="s">
        <v>1036</v>
      </c>
      <c r="H146" s="345" t="s">
        <v>1037</v>
      </c>
      <c r="I146" s="345" t="s">
        <v>739</v>
      </c>
      <c r="J146" s="345">
        <v>10505</v>
      </c>
      <c r="K146" s="345"/>
      <c r="L146" s="345"/>
    </row>
    <row r="147" spans="1:12" s="163" customFormat="1" ht="140.25" x14ac:dyDescent="0.2">
      <c r="A147" s="344">
        <v>144</v>
      </c>
      <c r="B147" s="345" t="s">
        <v>287</v>
      </c>
      <c r="C147" s="345" t="s">
        <v>803</v>
      </c>
      <c r="D147" s="345" t="s">
        <v>618</v>
      </c>
      <c r="E147" s="345" t="s">
        <v>619</v>
      </c>
      <c r="F147" s="345" t="s">
        <v>1038</v>
      </c>
      <c r="G147" s="345" t="s">
        <v>1039</v>
      </c>
      <c r="H147" s="345" t="s">
        <v>1040</v>
      </c>
      <c r="I147" s="345" t="s">
        <v>739</v>
      </c>
      <c r="J147" s="345">
        <v>8107</v>
      </c>
      <c r="K147" s="345"/>
      <c r="L147" s="345"/>
    </row>
    <row r="148" spans="1:12" s="163" customFormat="1" ht="76.5" x14ac:dyDescent="0.2">
      <c r="A148" s="344">
        <v>145</v>
      </c>
      <c r="B148" s="345" t="s">
        <v>287</v>
      </c>
      <c r="C148" s="345" t="s">
        <v>803</v>
      </c>
      <c r="D148" s="345" t="s">
        <v>618</v>
      </c>
      <c r="E148" s="345" t="s">
        <v>619</v>
      </c>
      <c r="F148" s="345" t="s">
        <v>1041</v>
      </c>
      <c r="G148" s="345" t="s">
        <v>766</v>
      </c>
      <c r="H148" s="345" t="s">
        <v>1042</v>
      </c>
      <c r="I148" s="345" t="s">
        <v>762</v>
      </c>
      <c r="J148" s="345">
        <v>3962</v>
      </c>
      <c r="K148" s="345"/>
      <c r="L148" s="345"/>
    </row>
    <row r="149" spans="1:12" s="163" customFormat="1" ht="76.5" x14ac:dyDescent="0.2">
      <c r="A149" s="344">
        <v>146</v>
      </c>
      <c r="B149" s="345" t="s">
        <v>287</v>
      </c>
      <c r="C149" s="345" t="s">
        <v>803</v>
      </c>
      <c r="D149" s="345" t="s">
        <v>618</v>
      </c>
      <c r="E149" s="345" t="s">
        <v>619</v>
      </c>
      <c r="F149" s="345" t="s">
        <v>1043</v>
      </c>
      <c r="G149" s="345" t="s">
        <v>769</v>
      </c>
      <c r="H149" s="345" t="s">
        <v>1044</v>
      </c>
      <c r="I149" s="345" t="s">
        <v>811</v>
      </c>
      <c r="J149" s="345">
        <v>9574</v>
      </c>
      <c r="K149" s="345"/>
      <c r="L149" s="345"/>
    </row>
    <row r="150" spans="1:12" s="163" customFormat="1" ht="76.5" x14ac:dyDescent="0.2">
      <c r="A150" s="344">
        <v>147</v>
      </c>
      <c r="B150" s="345" t="s">
        <v>287</v>
      </c>
      <c r="C150" s="345" t="s">
        <v>803</v>
      </c>
      <c r="D150" s="345" t="s">
        <v>618</v>
      </c>
      <c r="E150" s="345" t="s">
        <v>619</v>
      </c>
      <c r="F150" s="345" t="s">
        <v>1045</v>
      </c>
      <c r="G150" s="345" t="s">
        <v>1046</v>
      </c>
      <c r="H150" s="345" t="s">
        <v>1047</v>
      </c>
      <c r="I150" s="345" t="s">
        <v>762</v>
      </c>
      <c r="J150" s="345">
        <v>6323</v>
      </c>
      <c r="K150" s="345"/>
      <c r="L150" s="345"/>
    </row>
    <row r="151" spans="1:12" s="163" customFormat="1" ht="63.75" x14ac:dyDescent="0.2">
      <c r="A151" s="344">
        <v>148</v>
      </c>
      <c r="B151" s="345" t="s">
        <v>287</v>
      </c>
      <c r="C151" s="345" t="s">
        <v>803</v>
      </c>
      <c r="D151" s="345" t="s">
        <v>618</v>
      </c>
      <c r="E151" s="345" t="s">
        <v>619</v>
      </c>
      <c r="F151" s="345" t="s">
        <v>1048</v>
      </c>
      <c r="G151" s="345" t="s">
        <v>1049</v>
      </c>
      <c r="H151" s="345" t="s">
        <v>1050</v>
      </c>
      <c r="I151" s="345" t="s">
        <v>811</v>
      </c>
      <c r="J151" s="345">
        <v>10006</v>
      </c>
      <c r="K151" s="345"/>
      <c r="L151" s="345"/>
    </row>
    <row r="152" spans="1:12" s="163" customFormat="1" ht="102" x14ac:dyDescent="0.2">
      <c r="A152" s="344">
        <v>149</v>
      </c>
      <c r="B152" s="345" t="s">
        <v>581</v>
      </c>
      <c r="C152" s="345" t="s">
        <v>803</v>
      </c>
      <c r="D152" s="345" t="s">
        <v>618</v>
      </c>
      <c r="E152" s="345" t="s">
        <v>619</v>
      </c>
      <c r="F152" s="345" t="s">
        <v>1051</v>
      </c>
      <c r="G152" s="345" t="s">
        <v>781</v>
      </c>
      <c r="H152" s="345" t="s">
        <v>1052</v>
      </c>
      <c r="I152" s="345" t="s">
        <v>1053</v>
      </c>
      <c r="J152" s="345">
        <v>5441</v>
      </c>
      <c r="K152" s="345"/>
      <c r="L152" s="345"/>
    </row>
    <row r="153" spans="1:12" s="163" customFormat="1" ht="63.75" x14ac:dyDescent="0.2">
      <c r="A153" s="344">
        <v>150</v>
      </c>
      <c r="B153" s="345" t="s">
        <v>581</v>
      </c>
      <c r="C153" s="345" t="s">
        <v>803</v>
      </c>
      <c r="D153" s="345" t="s">
        <v>618</v>
      </c>
      <c r="E153" s="345" t="s">
        <v>619</v>
      </c>
      <c r="F153" s="345" t="s">
        <v>1054</v>
      </c>
      <c r="G153" s="345" t="s">
        <v>1055</v>
      </c>
      <c r="H153" s="345" t="s">
        <v>1056</v>
      </c>
      <c r="I153" s="345" t="s">
        <v>729</v>
      </c>
      <c r="J153" s="345">
        <v>1591</v>
      </c>
      <c r="K153" s="345"/>
      <c r="L153" s="345"/>
    </row>
    <row r="154" spans="1:12" s="163" customFormat="1" ht="114.75" x14ac:dyDescent="0.2">
      <c r="A154" s="344">
        <v>151</v>
      </c>
      <c r="B154" s="345" t="s">
        <v>581</v>
      </c>
      <c r="C154" s="345" t="s">
        <v>803</v>
      </c>
      <c r="D154" s="345" t="s">
        <v>618</v>
      </c>
      <c r="E154" s="345" t="s">
        <v>619</v>
      </c>
      <c r="F154" s="345" t="s">
        <v>1057</v>
      </c>
      <c r="G154" s="345" t="s">
        <v>1058</v>
      </c>
      <c r="H154" s="345" t="s">
        <v>1059</v>
      </c>
      <c r="I154" s="345" t="s">
        <v>807</v>
      </c>
      <c r="J154" s="345">
        <v>5678</v>
      </c>
      <c r="K154" s="345"/>
      <c r="L154" s="345"/>
    </row>
    <row r="155" spans="1:12" s="163" customFormat="1" ht="127.5" x14ac:dyDescent="0.2">
      <c r="A155" s="344">
        <v>152</v>
      </c>
      <c r="B155" s="345" t="s">
        <v>581</v>
      </c>
      <c r="C155" s="345" t="s">
        <v>803</v>
      </c>
      <c r="D155" s="345" t="s">
        <v>618</v>
      </c>
      <c r="E155" s="345" t="s">
        <v>619</v>
      </c>
      <c r="F155" s="345" t="s">
        <v>1060</v>
      </c>
      <c r="G155" s="345" t="s">
        <v>787</v>
      </c>
      <c r="H155" s="345" t="s">
        <v>1061</v>
      </c>
      <c r="I155" s="345" t="s">
        <v>627</v>
      </c>
      <c r="J155" s="345">
        <v>11545</v>
      </c>
      <c r="K155" s="345"/>
      <c r="L155" s="345"/>
    </row>
    <row r="156" spans="1:12" s="163" customFormat="1" ht="114.75" x14ac:dyDescent="0.2">
      <c r="A156" s="344">
        <v>153</v>
      </c>
      <c r="B156" s="345" t="s">
        <v>581</v>
      </c>
      <c r="C156" s="345" t="s">
        <v>803</v>
      </c>
      <c r="D156" s="345" t="s">
        <v>618</v>
      </c>
      <c r="E156" s="345" t="s">
        <v>619</v>
      </c>
      <c r="F156" s="345" t="s">
        <v>1062</v>
      </c>
      <c r="G156" s="345" t="s">
        <v>1063</v>
      </c>
      <c r="H156" s="345" t="s">
        <v>1064</v>
      </c>
      <c r="I156" s="345" t="s">
        <v>807</v>
      </c>
      <c r="J156" s="345">
        <v>4253</v>
      </c>
      <c r="K156" s="345"/>
      <c r="L156" s="345"/>
    </row>
    <row r="157" spans="1:12" s="163" customFormat="1" ht="102" x14ac:dyDescent="0.2">
      <c r="A157" s="344">
        <v>154</v>
      </c>
      <c r="B157" s="345" t="s">
        <v>581</v>
      </c>
      <c r="C157" s="345" t="s">
        <v>803</v>
      </c>
      <c r="D157" s="345" t="s">
        <v>618</v>
      </c>
      <c r="E157" s="345" t="s">
        <v>619</v>
      </c>
      <c r="F157" s="345" t="s">
        <v>1065</v>
      </c>
      <c r="G157" s="345" t="s">
        <v>1066</v>
      </c>
      <c r="H157" s="345" t="s">
        <v>1067</v>
      </c>
      <c r="I157" s="345" t="s">
        <v>729</v>
      </c>
      <c r="J157" s="345">
        <v>2159</v>
      </c>
      <c r="K157" s="345"/>
      <c r="L157" s="345"/>
    </row>
    <row r="158" spans="1:12" s="163" customFormat="1" ht="63.75" x14ac:dyDescent="0.2">
      <c r="A158" s="344">
        <v>155</v>
      </c>
      <c r="B158" s="345" t="s">
        <v>581</v>
      </c>
      <c r="C158" s="345" t="s">
        <v>803</v>
      </c>
      <c r="D158" s="345" t="s">
        <v>618</v>
      </c>
      <c r="E158" s="345" t="s">
        <v>619</v>
      </c>
      <c r="F158" s="345" t="s">
        <v>1068</v>
      </c>
      <c r="G158" s="345" t="s">
        <v>1069</v>
      </c>
      <c r="H158" s="345" t="s">
        <v>1070</v>
      </c>
      <c r="I158" s="345" t="s">
        <v>811</v>
      </c>
      <c r="J158" s="345">
        <v>4919</v>
      </c>
      <c r="K158" s="345"/>
      <c r="L158" s="345"/>
    </row>
    <row r="159" spans="1:12" s="163" customFormat="1" ht="153" x14ac:dyDescent="0.2">
      <c r="A159" s="344">
        <v>156</v>
      </c>
      <c r="B159" s="345" t="s">
        <v>291</v>
      </c>
      <c r="C159" s="345" t="s">
        <v>803</v>
      </c>
      <c r="D159" s="345" t="s">
        <v>618</v>
      </c>
      <c r="E159" s="345" t="s">
        <v>619</v>
      </c>
      <c r="F159" s="345" t="s">
        <v>1071</v>
      </c>
      <c r="G159" s="345" t="s">
        <v>1072</v>
      </c>
      <c r="H159" s="345" t="s">
        <v>1073</v>
      </c>
      <c r="I159" s="345" t="s">
        <v>811</v>
      </c>
      <c r="J159" s="345">
        <v>1277</v>
      </c>
      <c r="K159" s="345"/>
      <c r="L159" s="345"/>
    </row>
    <row r="160" spans="1:12" s="163" customFormat="1" ht="114.75" x14ac:dyDescent="0.2">
      <c r="A160" s="344">
        <v>157</v>
      </c>
      <c r="B160" s="345" t="s">
        <v>291</v>
      </c>
      <c r="C160" s="345" t="s">
        <v>803</v>
      </c>
      <c r="D160" s="345" t="s">
        <v>618</v>
      </c>
      <c r="E160" s="345" t="s">
        <v>619</v>
      </c>
      <c r="F160" s="345" t="s">
        <v>1074</v>
      </c>
      <c r="G160" s="345" t="s">
        <v>1075</v>
      </c>
      <c r="H160" s="345" t="s">
        <v>1076</v>
      </c>
      <c r="I160" s="345" t="s">
        <v>811</v>
      </c>
      <c r="J160" s="345">
        <v>2044</v>
      </c>
      <c r="K160" s="345"/>
      <c r="L160" s="345"/>
    </row>
    <row r="161" spans="1:12" s="163" customFormat="1" ht="51" x14ac:dyDescent="0.2">
      <c r="A161" s="344">
        <v>158</v>
      </c>
      <c r="B161" s="345" t="s">
        <v>291</v>
      </c>
      <c r="C161" s="345" t="s">
        <v>803</v>
      </c>
      <c r="D161" s="345" t="s">
        <v>618</v>
      </c>
      <c r="E161" s="345" t="s">
        <v>619</v>
      </c>
      <c r="F161" s="345" t="s">
        <v>1077</v>
      </c>
      <c r="G161" s="345" t="s">
        <v>1078</v>
      </c>
      <c r="H161" s="345" t="s">
        <v>1079</v>
      </c>
      <c r="I161" s="345" t="s">
        <v>1053</v>
      </c>
      <c r="J161" s="345">
        <v>4209</v>
      </c>
      <c r="K161" s="345"/>
      <c r="L161" s="345"/>
    </row>
    <row r="162" spans="1:12" s="163" customFormat="1" ht="153" x14ac:dyDescent="0.2">
      <c r="A162" s="344">
        <v>159</v>
      </c>
      <c r="B162" s="345" t="s">
        <v>291</v>
      </c>
      <c r="C162" s="345" t="s">
        <v>803</v>
      </c>
      <c r="D162" s="345" t="s">
        <v>618</v>
      </c>
      <c r="E162" s="345" t="s">
        <v>619</v>
      </c>
      <c r="F162" s="345" t="s">
        <v>1080</v>
      </c>
      <c r="G162" s="345" t="s">
        <v>1081</v>
      </c>
      <c r="H162" s="345" t="s">
        <v>1082</v>
      </c>
      <c r="I162" s="345" t="s">
        <v>807</v>
      </c>
      <c r="J162" s="345">
        <v>2851</v>
      </c>
      <c r="K162" s="345"/>
      <c r="L162" s="345"/>
    </row>
    <row r="163" spans="1:12" s="163" customFormat="1" ht="63.75" x14ac:dyDescent="0.2">
      <c r="A163" s="344">
        <v>160</v>
      </c>
      <c r="B163" s="345" t="s">
        <v>293</v>
      </c>
      <c r="C163" s="345" t="s">
        <v>803</v>
      </c>
      <c r="D163" s="345" t="s">
        <v>618</v>
      </c>
      <c r="E163" s="345" t="s">
        <v>619</v>
      </c>
      <c r="F163" s="345" t="s">
        <v>1083</v>
      </c>
      <c r="G163" s="345" t="s">
        <v>510</v>
      </c>
      <c r="H163" s="345" t="s">
        <v>1084</v>
      </c>
      <c r="I163" s="345" t="s">
        <v>807</v>
      </c>
      <c r="J163" s="345">
        <v>6915</v>
      </c>
      <c r="K163" s="345"/>
      <c r="L163" s="345"/>
    </row>
    <row r="164" spans="1:12" s="163" customFormat="1" ht="102" x14ac:dyDescent="0.2">
      <c r="A164" s="344">
        <v>161</v>
      </c>
      <c r="B164" s="345" t="s">
        <v>293</v>
      </c>
      <c r="C164" s="345" t="s">
        <v>803</v>
      </c>
      <c r="D164" s="345" t="s">
        <v>618</v>
      </c>
      <c r="E164" s="345" t="s">
        <v>619</v>
      </c>
      <c r="F164" s="345" t="s">
        <v>1085</v>
      </c>
      <c r="G164" s="345" t="s">
        <v>1086</v>
      </c>
      <c r="H164" s="345" t="s">
        <v>1087</v>
      </c>
      <c r="I164" s="345" t="s">
        <v>729</v>
      </c>
      <c r="J164" s="345">
        <v>4874</v>
      </c>
      <c r="K164" s="345"/>
      <c r="L164" s="345"/>
    </row>
    <row r="165" spans="1:12" s="163" customFormat="1" ht="76.5" x14ac:dyDescent="0.2">
      <c r="A165" s="344">
        <v>162</v>
      </c>
      <c r="B165" s="345" t="s">
        <v>293</v>
      </c>
      <c r="C165" s="345" t="s">
        <v>803</v>
      </c>
      <c r="D165" s="345" t="s">
        <v>618</v>
      </c>
      <c r="E165" s="345" t="s">
        <v>619</v>
      </c>
      <c r="F165" s="345" t="s">
        <v>1088</v>
      </c>
      <c r="G165" s="345" t="s">
        <v>1089</v>
      </c>
      <c r="H165" s="345" t="s">
        <v>1090</v>
      </c>
      <c r="I165" s="345" t="s">
        <v>729</v>
      </c>
      <c r="J165" s="345">
        <v>4281</v>
      </c>
      <c r="K165" s="345"/>
      <c r="L165" s="345"/>
    </row>
    <row r="166" spans="1:12" s="163" customFormat="1" ht="102" x14ac:dyDescent="0.2">
      <c r="A166" s="344">
        <v>163</v>
      </c>
      <c r="B166" s="345" t="s">
        <v>293</v>
      </c>
      <c r="C166" s="345" t="s">
        <v>803</v>
      </c>
      <c r="D166" s="345" t="s">
        <v>618</v>
      </c>
      <c r="E166" s="345" t="s">
        <v>619</v>
      </c>
      <c r="F166" s="345" t="s">
        <v>1091</v>
      </c>
      <c r="G166" s="345" t="s">
        <v>1092</v>
      </c>
      <c r="H166" s="345" t="s">
        <v>1093</v>
      </c>
      <c r="I166" s="345" t="s">
        <v>729</v>
      </c>
      <c r="J166" s="345">
        <v>10484</v>
      </c>
      <c r="K166" s="345"/>
      <c r="L166" s="345"/>
    </row>
    <row r="167" spans="1:12" s="163" customFormat="1" ht="51" x14ac:dyDescent="0.2">
      <c r="A167" s="344">
        <v>164</v>
      </c>
      <c r="B167" s="345" t="s">
        <v>293</v>
      </c>
      <c r="C167" s="345" t="s">
        <v>803</v>
      </c>
      <c r="D167" s="345" t="s">
        <v>618</v>
      </c>
      <c r="E167" s="345" t="s">
        <v>619</v>
      </c>
      <c r="F167" s="345" t="s">
        <v>1094</v>
      </c>
      <c r="G167" s="345" t="s">
        <v>621</v>
      </c>
      <c r="H167" s="345" t="s">
        <v>1095</v>
      </c>
      <c r="I167" s="345" t="s">
        <v>729</v>
      </c>
      <c r="J167" s="345">
        <v>5385</v>
      </c>
      <c r="K167" s="345"/>
      <c r="L167" s="345"/>
    </row>
    <row r="168" spans="1:12" s="163" customFormat="1" ht="89.25" x14ac:dyDescent="0.2">
      <c r="A168" s="344">
        <v>165</v>
      </c>
      <c r="B168" s="345" t="s">
        <v>293</v>
      </c>
      <c r="C168" s="345" t="s">
        <v>803</v>
      </c>
      <c r="D168" s="345" t="s">
        <v>618</v>
      </c>
      <c r="E168" s="345" t="s">
        <v>619</v>
      </c>
      <c r="F168" s="345" t="s">
        <v>1096</v>
      </c>
      <c r="G168" s="345" t="s">
        <v>1396</v>
      </c>
      <c r="H168" s="345" t="s">
        <v>1097</v>
      </c>
      <c r="I168" s="345" t="s">
        <v>807</v>
      </c>
      <c r="J168" s="345">
        <v>2437</v>
      </c>
      <c r="K168" s="345"/>
      <c r="L168" s="345"/>
    </row>
    <row r="169" spans="1:12" s="163" customFormat="1" ht="38.25" x14ac:dyDescent="0.2">
      <c r="A169" s="344">
        <v>166</v>
      </c>
      <c r="B169" s="345" t="s">
        <v>293</v>
      </c>
      <c r="C169" s="345" t="s">
        <v>803</v>
      </c>
      <c r="D169" s="345" t="s">
        <v>618</v>
      </c>
      <c r="E169" s="345" t="s">
        <v>619</v>
      </c>
      <c r="F169" s="345" t="s">
        <v>1098</v>
      </c>
      <c r="G169" s="345" t="s">
        <v>1099</v>
      </c>
      <c r="H169" s="345" t="s">
        <v>1100</v>
      </c>
      <c r="I169" s="345" t="s">
        <v>627</v>
      </c>
      <c r="J169" s="345">
        <v>5875</v>
      </c>
      <c r="K169" s="345"/>
      <c r="L169" s="345"/>
    </row>
    <row r="170" spans="1:12" s="163" customFormat="1" ht="51" x14ac:dyDescent="0.2">
      <c r="A170" s="344">
        <v>167</v>
      </c>
      <c r="B170" s="345" t="s">
        <v>293</v>
      </c>
      <c r="C170" s="345" t="s">
        <v>803</v>
      </c>
      <c r="D170" s="345" t="s">
        <v>618</v>
      </c>
      <c r="E170" s="345" t="s">
        <v>619</v>
      </c>
      <c r="F170" s="345" t="s">
        <v>1101</v>
      </c>
      <c r="G170" s="345" t="s">
        <v>512</v>
      </c>
      <c r="H170" s="345" t="s">
        <v>1102</v>
      </c>
      <c r="I170" s="345" t="s">
        <v>739</v>
      </c>
      <c r="J170" s="345">
        <v>7234</v>
      </c>
      <c r="K170" s="345"/>
      <c r="L170" s="345"/>
    </row>
    <row r="171" spans="1:12" s="163" customFormat="1" ht="140.25" x14ac:dyDescent="0.2">
      <c r="A171" s="344">
        <v>168</v>
      </c>
      <c r="B171" s="345" t="s">
        <v>293</v>
      </c>
      <c r="C171" s="345" t="s">
        <v>803</v>
      </c>
      <c r="D171" s="345" t="s">
        <v>618</v>
      </c>
      <c r="E171" s="345" t="s">
        <v>619</v>
      </c>
      <c r="F171" s="345" t="s">
        <v>1103</v>
      </c>
      <c r="G171" s="345" t="s">
        <v>1104</v>
      </c>
      <c r="H171" s="345" t="s">
        <v>1105</v>
      </c>
      <c r="I171" s="345" t="s">
        <v>739</v>
      </c>
      <c r="J171" s="345">
        <v>6042</v>
      </c>
      <c r="K171" s="345"/>
      <c r="L171" s="345"/>
    </row>
    <row r="172" spans="1:12" s="163" customFormat="1" ht="153" x14ac:dyDescent="0.2">
      <c r="A172" s="344">
        <v>169</v>
      </c>
      <c r="B172" s="345" t="s">
        <v>293</v>
      </c>
      <c r="C172" s="345" t="s">
        <v>803</v>
      </c>
      <c r="D172" s="345" t="s">
        <v>618</v>
      </c>
      <c r="E172" s="345" t="s">
        <v>619</v>
      </c>
      <c r="F172" s="345" t="s">
        <v>1106</v>
      </c>
      <c r="G172" s="345" t="s">
        <v>1107</v>
      </c>
      <c r="H172" s="345" t="s">
        <v>1108</v>
      </c>
      <c r="I172" s="345" t="s">
        <v>811</v>
      </c>
      <c r="J172" s="345">
        <v>4844</v>
      </c>
      <c r="K172" s="345"/>
      <c r="L172" s="345"/>
    </row>
    <row r="173" spans="1:12" s="163" customFormat="1" ht="89.25" x14ac:dyDescent="0.2">
      <c r="A173" s="344">
        <v>170</v>
      </c>
      <c r="B173" s="345" t="s">
        <v>293</v>
      </c>
      <c r="C173" s="345" t="s">
        <v>803</v>
      </c>
      <c r="D173" s="345" t="s">
        <v>618</v>
      </c>
      <c r="E173" s="345" t="s">
        <v>619</v>
      </c>
      <c r="F173" s="345" t="s">
        <v>1109</v>
      </c>
      <c r="G173" s="345" t="s">
        <v>1110</v>
      </c>
      <c r="H173" s="345" t="s">
        <v>1111</v>
      </c>
      <c r="I173" s="345" t="s">
        <v>729</v>
      </c>
      <c r="J173" s="345">
        <v>4557</v>
      </c>
      <c r="K173" s="345"/>
      <c r="L173" s="345"/>
    </row>
    <row r="174" spans="1:12" s="163" customFormat="1" ht="114.75" x14ac:dyDescent="0.2">
      <c r="A174" s="344">
        <v>171</v>
      </c>
      <c r="B174" s="345" t="s">
        <v>293</v>
      </c>
      <c r="C174" s="345" t="s">
        <v>803</v>
      </c>
      <c r="D174" s="345" t="s">
        <v>618</v>
      </c>
      <c r="E174" s="345" t="s">
        <v>619</v>
      </c>
      <c r="F174" s="345" t="s">
        <v>1112</v>
      </c>
      <c r="G174" s="345" t="s">
        <v>1113</v>
      </c>
      <c r="H174" s="345" t="s">
        <v>1114</v>
      </c>
      <c r="I174" s="345" t="s">
        <v>807</v>
      </c>
      <c r="J174" s="345">
        <v>5792</v>
      </c>
      <c r="K174" s="345"/>
      <c r="L174" s="345"/>
    </row>
    <row r="175" spans="1:12" s="163" customFormat="1" ht="51" x14ac:dyDescent="0.2">
      <c r="A175" s="344">
        <v>172</v>
      </c>
      <c r="B175" s="345" t="s">
        <v>293</v>
      </c>
      <c r="C175" s="345" t="s">
        <v>803</v>
      </c>
      <c r="D175" s="345" t="s">
        <v>618</v>
      </c>
      <c r="E175" s="345" t="s">
        <v>619</v>
      </c>
      <c r="F175" s="345" t="s">
        <v>1115</v>
      </c>
      <c r="G175" s="345" t="s">
        <v>1116</v>
      </c>
      <c r="H175" s="345" t="s">
        <v>1117</v>
      </c>
      <c r="I175" s="345" t="s">
        <v>739</v>
      </c>
      <c r="J175" s="345">
        <v>3766</v>
      </c>
      <c r="K175" s="345"/>
      <c r="L175" s="345"/>
    </row>
    <row r="176" spans="1:12" s="163" customFormat="1" ht="76.5" x14ac:dyDescent="0.2">
      <c r="A176" s="344">
        <v>173</v>
      </c>
      <c r="B176" s="345" t="s">
        <v>293</v>
      </c>
      <c r="C176" s="345" t="s">
        <v>803</v>
      </c>
      <c r="D176" s="345" t="s">
        <v>618</v>
      </c>
      <c r="E176" s="345" t="s">
        <v>619</v>
      </c>
      <c r="F176" s="345" t="s">
        <v>1118</v>
      </c>
      <c r="G176" s="345" t="s">
        <v>1119</v>
      </c>
      <c r="H176" s="345" t="s">
        <v>1120</v>
      </c>
      <c r="I176" s="345" t="s">
        <v>627</v>
      </c>
      <c r="J176" s="345">
        <v>1989</v>
      </c>
      <c r="K176" s="345"/>
      <c r="L176" s="345"/>
    </row>
    <row r="177" spans="1:12" s="163" customFormat="1" ht="89.25" x14ac:dyDescent="0.2">
      <c r="A177" s="344">
        <v>174</v>
      </c>
      <c r="B177" s="345" t="s">
        <v>293</v>
      </c>
      <c r="C177" s="345" t="s">
        <v>803</v>
      </c>
      <c r="D177" s="345" t="s">
        <v>618</v>
      </c>
      <c r="E177" s="345" t="s">
        <v>619</v>
      </c>
      <c r="F177" s="345" t="s">
        <v>1121</v>
      </c>
      <c r="G177" s="345" t="s">
        <v>1122</v>
      </c>
      <c r="H177" s="345" t="s">
        <v>1123</v>
      </c>
      <c r="I177" s="345" t="s">
        <v>811</v>
      </c>
      <c r="J177" s="345">
        <v>12892</v>
      </c>
      <c r="K177" s="345"/>
      <c r="L177" s="345"/>
    </row>
    <row r="178" spans="1:12" s="163" customFormat="1" ht="63.75" x14ac:dyDescent="0.2">
      <c r="A178" s="344">
        <v>175</v>
      </c>
      <c r="B178" s="345" t="s">
        <v>802</v>
      </c>
      <c r="C178" s="345" t="s">
        <v>1124</v>
      </c>
      <c r="D178" s="345" t="s">
        <v>618</v>
      </c>
      <c r="E178" s="345" t="s">
        <v>619</v>
      </c>
      <c r="F178" s="345" t="s">
        <v>1125</v>
      </c>
      <c r="G178" s="345" t="s">
        <v>1126</v>
      </c>
      <c r="H178" s="345" t="s">
        <v>1127</v>
      </c>
      <c r="I178" s="345" t="s">
        <v>1053</v>
      </c>
      <c r="J178" s="345">
        <v>2009</v>
      </c>
      <c r="K178" s="345"/>
      <c r="L178" s="345"/>
    </row>
    <row r="179" spans="1:12" s="163" customFormat="1" ht="102" x14ac:dyDescent="0.2">
      <c r="A179" s="344">
        <v>176</v>
      </c>
      <c r="B179" s="345" t="s">
        <v>1128</v>
      </c>
      <c r="C179" s="345" t="s">
        <v>1124</v>
      </c>
      <c r="D179" s="345" t="s">
        <v>618</v>
      </c>
      <c r="E179" s="345" t="s">
        <v>619</v>
      </c>
      <c r="F179" s="345" t="s">
        <v>1129</v>
      </c>
      <c r="G179" s="345" t="s">
        <v>1130</v>
      </c>
      <c r="H179" s="345" t="s">
        <v>1131</v>
      </c>
      <c r="I179" s="345" t="s">
        <v>1053</v>
      </c>
      <c r="J179" s="345">
        <v>0</v>
      </c>
      <c r="K179" s="345"/>
      <c r="L179" s="345"/>
    </row>
    <row r="180" spans="1:12" s="163" customFormat="1" ht="76.5" x14ac:dyDescent="0.2">
      <c r="A180" s="344">
        <v>177</v>
      </c>
      <c r="B180" s="345" t="s">
        <v>285</v>
      </c>
      <c r="C180" s="345" t="s">
        <v>1124</v>
      </c>
      <c r="D180" s="345" t="s">
        <v>618</v>
      </c>
      <c r="E180" s="345" t="s">
        <v>619</v>
      </c>
      <c r="F180" s="345" t="s">
        <v>1132</v>
      </c>
      <c r="G180" s="345" t="s">
        <v>1133</v>
      </c>
      <c r="H180" s="345" t="s">
        <v>1134</v>
      </c>
      <c r="I180" s="345" t="s">
        <v>811</v>
      </c>
      <c r="J180" s="345">
        <v>1983</v>
      </c>
      <c r="K180" s="345"/>
      <c r="L180" s="345"/>
    </row>
    <row r="181" spans="1:12" s="163" customFormat="1" ht="102" x14ac:dyDescent="0.2">
      <c r="A181" s="344">
        <v>178</v>
      </c>
      <c r="B181" s="345" t="s">
        <v>285</v>
      </c>
      <c r="C181" s="345" t="s">
        <v>1124</v>
      </c>
      <c r="D181" s="345" t="s">
        <v>618</v>
      </c>
      <c r="E181" s="345" t="s">
        <v>619</v>
      </c>
      <c r="F181" s="345" t="s">
        <v>1135</v>
      </c>
      <c r="G181" s="345" t="s">
        <v>1136</v>
      </c>
      <c r="H181" s="345" t="s">
        <v>1137</v>
      </c>
      <c r="I181" s="345" t="s">
        <v>811</v>
      </c>
      <c r="J181" s="345">
        <v>17400</v>
      </c>
      <c r="K181" s="345"/>
      <c r="L181" s="345"/>
    </row>
    <row r="182" spans="1:12" s="163" customFormat="1" ht="51" x14ac:dyDescent="0.2">
      <c r="A182" s="344">
        <v>179</v>
      </c>
      <c r="B182" s="345" t="s">
        <v>285</v>
      </c>
      <c r="C182" s="345" t="s">
        <v>1124</v>
      </c>
      <c r="D182" s="345" t="s">
        <v>618</v>
      </c>
      <c r="E182" s="345" t="s">
        <v>619</v>
      </c>
      <c r="F182" s="345" t="s">
        <v>1138</v>
      </c>
      <c r="G182" s="345" t="s">
        <v>1139</v>
      </c>
      <c r="H182" s="345" t="s">
        <v>1140</v>
      </c>
      <c r="I182" s="345" t="s">
        <v>807</v>
      </c>
      <c r="J182" s="345">
        <v>6376</v>
      </c>
      <c r="K182" s="345"/>
      <c r="L182" s="345"/>
    </row>
    <row r="183" spans="1:12" s="163" customFormat="1" ht="63.75" x14ac:dyDescent="0.2">
      <c r="A183" s="344">
        <v>180</v>
      </c>
      <c r="B183" s="345" t="s">
        <v>285</v>
      </c>
      <c r="C183" s="345" t="s">
        <v>1124</v>
      </c>
      <c r="D183" s="345" t="s">
        <v>618</v>
      </c>
      <c r="E183" s="345" t="s">
        <v>619</v>
      </c>
      <c r="F183" s="345" t="s">
        <v>1141</v>
      </c>
      <c r="G183" s="345" t="s">
        <v>1142</v>
      </c>
      <c r="H183" s="345" t="s">
        <v>1143</v>
      </c>
      <c r="I183" s="345" t="s">
        <v>729</v>
      </c>
      <c r="J183" s="345">
        <v>14279</v>
      </c>
      <c r="K183" s="345"/>
      <c r="L183" s="345"/>
    </row>
    <row r="184" spans="1:12" s="163" customFormat="1" ht="216.75" x14ac:dyDescent="0.2">
      <c r="A184" s="344">
        <v>181</v>
      </c>
      <c r="B184" s="345" t="s">
        <v>285</v>
      </c>
      <c r="C184" s="345" t="s">
        <v>1124</v>
      </c>
      <c r="D184" s="345" t="s">
        <v>618</v>
      </c>
      <c r="E184" s="345" t="s">
        <v>619</v>
      </c>
      <c r="F184" s="345" t="s">
        <v>1144</v>
      </c>
      <c r="G184" s="345" t="s">
        <v>1145</v>
      </c>
      <c r="H184" s="345" t="s">
        <v>1146</v>
      </c>
      <c r="I184" s="345" t="s">
        <v>807</v>
      </c>
      <c r="J184" s="345">
        <v>14978</v>
      </c>
      <c r="K184" s="345"/>
      <c r="L184" s="345"/>
    </row>
    <row r="185" spans="1:12" s="163" customFormat="1" ht="165.75" x14ac:dyDescent="0.2">
      <c r="A185" s="344">
        <v>182</v>
      </c>
      <c r="B185" s="345" t="s">
        <v>285</v>
      </c>
      <c r="C185" s="345" t="s">
        <v>1124</v>
      </c>
      <c r="D185" s="345" t="s">
        <v>618</v>
      </c>
      <c r="E185" s="345" t="s">
        <v>619</v>
      </c>
      <c r="F185" s="345" t="s">
        <v>1147</v>
      </c>
      <c r="G185" s="345" t="s">
        <v>1148</v>
      </c>
      <c r="H185" s="345" t="s">
        <v>1149</v>
      </c>
      <c r="I185" s="345" t="s">
        <v>811</v>
      </c>
      <c r="J185" s="345">
        <v>14586</v>
      </c>
      <c r="K185" s="345"/>
      <c r="L185" s="345"/>
    </row>
    <row r="186" spans="1:12" s="163" customFormat="1" ht="102" x14ac:dyDescent="0.2">
      <c r="A186" s="344">
        <v>183</v>
      </c>
      <c r="B186" s="345" t="s">
        <v>285</v>
      </c>
      <c r="C186" s="345" t="s">
        <v>1124</v>
      </c>
      <c r="D186" s="345" t="s">
        <v>618</v>
      </c>
      <c r="E186" s="345" t="s">
        <v>619</v>
      </c>
      <c r="F186" s="345" t="s">
        <v>1150</v>
      </c>
      <c r="G186" s="345" t="s">
        <v>1151</v>
      </c>
      <c r="H186" s="345" t="s">
        <v>1152</v>
      </c>
      <c r="I186" s="345" t="s">
        <v>729</v>
      </c>
      <c r="J186" s="345">
        <v>10522</v>
      </c>
      <c r="K186" s="345"/>
      <c r="L186" s="345"/>
    </row>
    <row r="187" spans="1:12" s="163" customFormat="1" ht="25.5" x14ac:dyDescent="0.2">
      <c r="A187" s="344">
        <v>184</v>
      </c>
      <c r="B187" s="346" t="s">
        <v>285</v>
      </c>
      <c r="C187" s="346" t="s">
        <v>1124</v>
      </c>
      <c r="D187" s="346" t="s">
        <v>618</v>
      </c>
      <c r="E187" s="346" t="s">
        <v>619</v>
      </c>
      <c r="F187" s="346" t="s">
        <v>1153</v>
      </c>
      <c r="G187" s="346" t="s">
        <v>1154</v>
      </c>
      <c r="H187" s="346" t="s">
        <v>1155</v>
      </c>
      <c r="I187" s="346" t="s">
        <v>807</v>
      </c>
      <c r="J187" s="346">
        <v>4643</v>
      </c>
      <c r="K187" s="346"/>
      <c r="L187" s="346"/>
    </row>
    <row r="188" spans="1:12" s="163" customFormat="1" ht="76.5" x14ac:dyDescent="0.2">
      <c r="A188" s="344">
        <v>185</v>
      </c>
      <c r="B188" s="346" t="s">
        <v>285</v>
      </c>
      <c r="C188" s="346" t="s">
        <v>1124</v>
      </c>
      <c r="D188" s="346" t="s">
        <v>618</v>
      </c>
      <c r="E188" s="346" t="s">
        <v>619</v>
      </c>
      <c r="F188" s="346" t="s">
        <v>1156</v>
      </c>
      <c r="G188" s="346" t="s">
        <v>1157</v>
      </c>
      <c r="H188" s="346" t="s">
        <v>1158</v>
      </c>
      <c r="I188" s="346" t="s">
        <v>811</v>
      </c>
      <c r="J188" s="346">
        <v>2822</v>
      </c>
      <c r="K188" s="346"/>
      <c r="L188" s="346"/>
    </row>
    <row r="189" spans="1:12" s="163" customFormat="1" ht="102" x14ac:dyDescent="0.2">
      <c r="A189" s="344">
        <v>186</v>
      </c>
      <c r="B189" s="346" t="s">
        <v>285</v>
      </c>
      <c r="C189" s="346" t="s">
        <v>1124</v>
      </c>
      <c r="D189" s="346" t="s">
        <v>618</v>
      </c>
      <c r="E189" s="346" t="s">
        <v>619</v>
      </c>
      <c r="F189" s="346" t="s">
        <v>1159</v>
      </c>
      <c r="G189" s="346" t="s">
        <v>1160</v>
      </c>
      <c r="H189" s="346" t="s">
        <v>1161</v>
      </c>
      <c r="I189" s="346" t="s">
        <v>639</v>
      </c>
      <c r="J189" s="346">
        <v>7168</v>
      </c>
      <c r="K189" s="346"/>
      <c r="L189" s="346"/>
    </row>
    <row r="190" spans="1:12" s="163" customFormat="1" ht="51" x14ac:dyDescent="0.2">
      <c r="A190" s="344">
        <v>187</v>
      </c>
      <c r="B190" s="346" t="s">
        <v>285</v>
      </c>
      <c r="C190" s="346" t="s">
        <v>1124</v>
      </c>
      <c r="D190" s="346" t="s">
        <v>618</v>
      </c>
      <c r="E190" s="346" t="s">
        <v>619</v>
      </c>
      <c r="F190" s="346" t="s">
        <v>1162</v>
      </c>
      <c r="G190" s="346" t="s">
        <v>906</v>
      </c>
      <c r="H190" s="346" t="s">
        <v>1163</v>
      </c>
      <c r="I190" s="346" t="s">
        <v>729</v>
      </c>
      <c r="J190" s="346">
        <v>4854</v>
      </c>
      <c r="K190" s="346"/>
      <c r="L190" s="346"/>
    </row>
    <row r="191" spans="1:12" s="163" customFormat="1" ht="178.5" x14ac:dyDescent="0.2">
      <c r="A191" s="344">
        <v>188</v>
      </c>
      <c r="B191" s="346" t="s">
        <v>285</v>
      </c>
      <c r="C191" s="346" t="s">
        <v>1124</v>
      </c>
      <c r="D191" s="346" t="s">
        <v>618</v>
      </c>
      <c r="E191" s="346" t="s">
        <v>619</v>
      </c>
      <c r="F191" s="346" t="s">
        <v>1164</v>
      </c>
      <c r="G191" s="346" t="s">
        <v>1165</v>
      </c>
      <c r="H191" s="346" t="s">
        <v>1166</v>
      </c>
      <c r="I191" s="346" t="s">
        <v>729</v>
      </c>
      <c r="J191" s="346">
        <v>1766</v>
      </c>
      <c r="K191" s="346"/>
      <c r="L191" s="346"/>
    </row>
    <row r="192" spans="1:12" s="163" customFormat="1" ht="114.75" x14ac:dyDescent="0.2">
      <c r="A192" s="344">
        <v>189</v>
      </c>
      <c r="B192" s="346" t="s">
        <v>285</v>
      </c>
      <c r="C192" s="346" t="s">
        <v>1124</v>
      </c>
      <c r="D192" s="346" t="s">
        <v>618</v>
      </c>
      <c r="E192" s="346" t="s">
        <v>619</v>
      </c>
      <c r="F192" s="346" t="s">
        <v>1167</v>
      </c>
      <c r="G192" s="346" t="s">
        <v>1165</v>
      </c>
      <c r="H192" s="346" t="s">
        <v>1168</v>
      </c>
      <c r="I192" s="346" t="s">
        <v>729</v>
      </c>
      <c r="J192" s="346">
        <v>7391</v>
      </c>
      <c r="K192" s="346"/>
      <c r="L192" s="346"/>
    </row>
    <row r="193" spans="1:12" s="163" customFormat="1" ht="127.5" x14ac:dyDescent="0.2">
      <c r="A193" s="344">
        <v>190</v>
      </c>
      <c r="B193" s="346" t="s">
        <v>285</v>
      </c>
      <c r="C193" s="346" t="s">
        <v>1124</v>
      </c>
      <c r="D193" s="346" t="s">
        <v>618</v>
      </c>
      <c r="E193" s="346" t="s">
        <v>619</v>
      </c>
      <c r="F193" s="346" t="s">
        <v>1169</v>
      </c>
      <c r="G193" s="346" t="s">
        <v>1170</v>
      </c>
      <c r="H193" s="346" t="s">
        <v>1171</v>
      </c>
      <c r="I193" s="346" t="s">
        <v>729</v>
      </c>
      <c r="J193" s="346">
        <v>13101</v>
      </c>
      <c r="K193" s="346"/>
      <c r="L193" s="346"/>
    </row>
    <row r="194" spans="1:12" s="163" customFormat="1" ht="165.75" x14ac:dyDescent="0.2">
      <c r="A194" s="344">
        <v>191</v>
      </c>
      <c r="B194" s="346" t="s">
        <v>285</v>
      </c>
      <c r="C194" s="346" t="s">
        <v>1124</v>
      </c>
      <c r="D194" s="346" t="s">
        <v>618</v>
      </c>
      <c r="E194" s="346" t="s">
        <v>619</v>
      </c>
      <c r="F194" s="346" t="s">
        <v>1172</v>
      </c>
      <c r="G194" s="346" t="s">
        <v>1173</v>
      </c>
      <c r="H194" s="346" t="s">
        <v>1174</v>
      </c>
      <c r="I194" s="346" t="s">
        <v>811</v>
      </c>
      <c r="J194" s="346">
        <v>8455</v>
      </c>
      <c r="K194" s="346"/>
      <c r="L194" s="346"/>
    </row>
    <row r="195" spans="1:12" s="163" customFormat="1" ht="165.75" x14ac:dyDescent="0.2">
      <c r="A195" s="344">
        <v>192</v>
      </c>
      <c r="B195" s="346" t="s">
        <v>287</v>
      </c>
      <c r="C195" s="346" t="s">
        <v>1124</v>
      </c>
      <c r="D195" s="346" t="s">
        <v>618</v>
      </c>
      <c r="E195" s="346" t="s">
        <v>619</v>
      </c>
      <c r="F195" s="346" t="s">
        <v>1175</v>
      </c>
      <c r="G195" s="346" t="s">
        <v>757</v>
      </c>
      <c r="H195" s="346" t="s">
        <v>1176</v>
      </c>
      <c r="I195" s="346" t="s">
        <v>729</v>
      </c>
      <c r="J195" s="346">
        <v>6259</v>
      </c>
      <c r="K195" s="346"/>
      <c r="L195" s="346"/>
    </row>
    <row r="196" spans="1:12" s="163" customFormat="1" ht="153" x14ac:dyDescent="0.2">
      <c r="A196" s="344">
        <v>193</v>
      </c>
      <c r="B196" s="346" t="s">
        <v>287</v>
      </c>
      <c r="C196" s="346" t="s">
        <v>1124</v>
      </c>
      <c r="D196" s="346" t="s">
        <v>618</v>
      </c>
      <c r="E196" s="346" t="s">
        <v>619</v>
      </c>
      <c r="F196" s="346" t="s">
        <v>1177</v>
      </c>
      <c r="G196" s="346" t="s">
        <v>1178</v>
      </c>
      <c r="H196" s="346" t="s">
        <v>1179</v>
      </c>
      <c r="I196" s="346" t="s">
        <v>811</v>
      </c>
      <c r="J196" s="346">
        <v>9559</v>
      </c>
      <c r="K196" s="346"/>
      <c r="L196" s="346"/>
    </row>
    <row r="197" spans="1:12" s="163" customFormat="1" ht="89.25" x14ac:dyDescent="0.2">
      <c r="A197" s="344">
        <v>194</v>
      </c>
      <c r="B197" s="346" t="s">
        <v>287</v>
      </c>
      <c r="C197" s="346" t="s">
        <v>1124</v>
      </c>
      <c r="D197" s="346" t="s">
        <v>618</v>
      </c>
      <c r="E197" s="346" t="s">
        <v>619</v>
      </c>
      <c r="F197" s="346" t="s">
        <v>1180</v>
      </c>
      <c r="G197" s="346" t="s">
        <v>1181</v>
      </c>
      <c r="H197" s="346" t="s">
        <v>1182</v>
      </c>
      <c r="I197" s="346" t="s">
        <v>811</v>
      </c>
      <c r="J197" s="346">
        <v>1915</v>
      </c>
      <c r="K197" s="346"/>
      <c r="L197" s="346"/>
    </row>
    <row r="198" spans="1:12" s="163" customFormat="1" ht="255" x14ac:dyDescent="0.2">
      <c r="A198" s="344">
        <v>195</v>
      </c>
      <c r="B198" s="346" t="s">
        <v>287</v>
      </c>
      <c r="C198" s="346" t="s">
        <v>1124</v>
      </c>
      <c r="D198" s="346" t="s">
        <v>618</v>
      </c>
      <c r="E198" s="346" t="s">
        <v>619</v>
      </c>
      <c r="F198" s="346" t="s">
        <v>1183</v>
      </c>
      <c r="G198" s="346" t="s">
        <v>1184</v>
      </c>
      <c r="H198" s="346" t="s">
        <v>1185</v>
      </c>
      <c r="I198" s="346" t="s">
        <v>807</v>
      </c>
      <c r="J198" s="346">
        <v>4242</v>
      </c>
      <c r="K198" s="346"/>
      <c r="L198" s="346"/>
    </row>
    <row r="199" spans="1:12" s="163" customFormat="1" ht="76.5" x14ac:dyDescent="0.2">
      <c r="A199" s="344">
        <v>196</v>
      </c>
      <c r="B199" s="347" t="s">
        <v>287</v>
      </c>
      <c r="C199" s="347" t="s">
        <v>1124</v>
      </c>
      <c r="D199" s="347" t="s">
        <v>618</v>
      </c>
      <c r="E199" s="347" t="s">
        <v>619</v>
      </c>
      <c r="F199" s="347" t="s">
        <v>1186</v>
      </c>
      <c r="G199" s="347" t="s">
        <v>1187</v>
      </c>
      <c r="H199" s="347" t="s">
        <v>1188</v>
      </c>
      <c r="I199" s="347" t="s">
        <v>811</v>
      </c>
      <c r="J199" s="347">
        <v>2856</v>
      </c>
      <c r="K199" s="347"/>
      <c r="L199" s="347"/>
    </row>
    <row r="200" spans="1:12" s="163" customFormat="1" ht="140.25" x14ac:dyDescent="0.2">
      <c r="A200" s="344">
        <v>197</v>
      </c>
      <c r="B200" s="347" t="s">
        <v>293</v>
      </c>
      <c r="C200" s="347" t="s">
        <v>1124</v>
      </c>
      <c r="D200" s="347" t="s">
        <v>618</v>
      </c>
      <c r="E200" s="347" t="s">
        <v>619</v>
      </c>
      <c r="F200" s="347" t="s">
        <v>1189</v>
      </c>
      <c r="G200" s="347" t="s">
        <v>1190</v>
      </c>
      <c r="H200" s="347" t="s">
        <v>1191</v>
      </c>
      <c r="I200" s="347" t="s">
        <v>1053</v>
      </c>
      <c r="J200" s="347">
        <v>8418</v>
      </c>
      <c r="K200" s="347"/>
      <c r="L200" s="347"/>
    </row>
    <row r="201" spans="1:12" s="163" customFormat="1" ht="140.25" x14ac:dyDescent="0.2">
      <c r="A201" s="344">
        <v>198</v>
      </c>
      <c r="B201" s="347" t="s">
        <v>293</v>
      </c>
      <c r="C201" s="347" t="s">
        <v>1124</v>
      </c>
      <c r="D201" s="347" t="s">
        <v>618</v>
      </c>
      <c r="E201" s="347" t="s">
        <v>619</v>
      </c>
      <c r="F201" s="347" t="s">
        <v>1192</v>
      </c>
      <c r="G201" s="347" t="s">
        <v>1193</v>
      </c>
      <c r="H201" s="347" t="s">
        <v>1194</v>
      </c>
      <c r="I201" s="347" t="s">
        <v>729</v>
      </c>
      <c r="J201" s="347">
        <v>1361</v>
      </c>
      <c r="K201" s="347"/>
      <c r="L201" s="347"/>
    </row>
    <row r="202" spans="1:12" s="163" customFormat="1" ht="127.5" x14ac:dyDescent="0.2">
      <c r="A202" s="344">
        <v>199</v>
      </c>
      <c r="B202" s="347" t="s">
        <v>293</v>
      </c>
      <c r="C202" s="347" t="s">
        <v>1124</v>
      </c>
      <c r="D202" s="347" t="s">
        <v>618</v>
      </c>
      <c r="E202" s="347" t="s">
        <v>619</v>
      </c>
      <c r="F202" s="347" t="s">
        <v>1195</v>
      </c>
      <c r="G202" s="347" t="s">
        <v>1196</v>
      </c>
      <c r="H202" s="347" t="s">
        <v>1197</v>
      </c>
      <c r="I202" s="347" t="s">
        <v>811</v>
      </c>
      <c r="J202" s="347">
        <v>2383</v>
      </c>
      <c r="K202" s="347"/>
      <c r="L202" s="347"/>
    </row>
    <row r="203" spans="1:12" s="163" customFormat="1" ht="153" x14ac:dyDescent="0.2">
      <c r="A203" s="344">
        <v>200</v>
      </c>
      <c r="B203" s="347" t="s">
        <v>293</v>
      </c>
      <c r="C203" s="347" t="s">
        <v>1124</v>
      </c>
      <c r="D203" s="347" t="s">
        <v>618</v>
      </c>
      <c r="E203" s="347" t="s">
        <v>619</v>
      </c>
      <c r="F203" s="347" t="s">
        <v>1198</v>
      </c>
      <c r="G203" s="347" t="s">
        <v>1199</v>
      </c>
      <c r="H203" s="347" t="s">
        <v>1200</v>
      </c>
      <c r="I203" s="347" t="s">
        <v>807</v>
      </c>
      <c r="J203" s="347">
        <v>5884</v>
      </c>
      <c r="K203" s="347"/>
      <c r="L203" s="347"/>
    </row>
    <row r="204" spans="1:12" s="163" customFormat="1" ht="63.75" x14ac:dyDescent="0.2">
      <c r="A204" s="344">
        <v>201</v>
      </c>
      <c r="B204" s="347" t="s">
        <v>293</v>
      </c>
      <c r="C204" s="347" t="s">
        <v>1124</v>
      </c>
      <c r="D204" s="347" t="s">
        <v>618</v>
      </c>
      <c r="E204" s="347" t="s">
        <v>619</v>
      </c>
      <c r="F204" s="347" t="s">
        <v>1201</v>
      </c>
      <c r="G204" s="347" t="s">
        <v>1110</v>
      </c>
      <c r="H204" s="347" t="s">
        <v>1202</v>
      </c>
      <c r="I204" s="347" t="s">
        <v>729</v>
      </c>
      <c r="J204" s="347">
        <v>10827</v>
      </c>
      <c r="K204" s="347"/>
      <c r="L204" s="347"/>
    </row>
    <row r="205" spans="1:12" s="163" customFormat="1" ht="25.5" x14ac:dyDescent="0.2">
      <c r="A205" s="344">
        <v>202</v>
      </c>
      <c r="B205" s="347" t="s">
        <v>293</v>
      </c>
      <c r="C205" s="347" t="s">
        <v>1124</v>
      </c>
      <c r="D205" s="347" t="s">
        <v>618</v>
      </c>
      <c r="E205" s="347" t="s">
        <v>619</v>
      </c>
      <c r="F205" s="347" t="s">
        <v>1203</v>
      </c>
      <c r="G205" s="347" t="s">
        <v>1113</v>
      </c>
      <c r="H205" s="347" t="s">
        <v>1204</v>
      </c>
      <c r="I205" s="347" t="s">
        <v>729</v>
      </c>
      <c r="J205" s="347">
        <v>2476</v>
      </c>
      <c r="K205" s="347"/>
      <c r="L205" s="347"/>
    </row>
    <row r="206" spans="1:12" s="163" customFormat="1" ht="51" x14ac:dyDescent="0.2">
      <c r="A206" s="344">
        <v>203</v>
      </c>
      <c r="B206" s="347" t="s">
        <v>293</v>
      </c>
      <c r="C206" s="347" t="s">
        <v>1124</v>
      </c>
      <c r="D206" s="347" t="s">
        <v>618</v>
      </c>
      <c r="E206" s="347" t="s">
        <v>619</v>
      </c>
      <c r="F206" s="347" t="s">
        <v>1205</v>
      </c>
      <c r="G206" s="347" t="s">
        <v>1206</v>
      </c>
      <c r="H206" s="347" t="s">
        <v>1207</v>
      </c>
      <c r="I206" s="347" t="s">
        <v>807</v>
      </c>
      <c r="J206" s="347">
        <v>7444</v>
      </c>
      <c r="K206" s="347"/>
      <c r="L206" s="347"/>
    </row>
    <row r="207" spans="1:12" s="163" customFormat="1" ht="102" x14ac:dyDescent="0.2">
      <c r="A207" s="344">
        <v>204</v>
      </c>
      <c r="B207" s="347" t="s">
        <v>293</v>
      </c>
      <c r="C207" s="347" t="s">
        <v>1124</v>
      </c>
      <c r="D207" s="347" t="s">
        <v>618</v>
      </c>
      <c r="E207" s="347" t="s">
        <v>619</v>
      </c>
      <c r="F207" s="347" t="s">
        <v>1208</v>
      </c>
      <c r="G207" s="347" t="s">
        <v>1119</v>
      </c>
      <c r="H207" s="347" t="s">
        <v>1209</v>
      </c>
      <c r="I207" s="347" t="s">
        <v>807</v>
      </c>
      <c r="J207" s="347">
        <v>14742</v>
      </c>
      <c r="K207" s="347"/>
      <c r="L207" s="347"/>
    </row>
    <row r="208" spans="1:12" s="163" customFormat="1" ht="76.5" x14ac:dyDescent="0.2">
      <c r="A208" s="344">
        <v>205</v>
      </c>
      <c r="B208" s="347" t="s">
        <v>293</v>
      </c>
      <c r="C208" s="347" t="s">
        <v>1124</v>
      </c>
      <c r="D208" s="347" t="s">
        <v>618</v>
      </c>
      <c r="E208" s="347" t="s">
        <v>619</v>
      </c>
      <c r="F208" s="347" t="s">
        <v>1210</v>
      </c>
      <c r="G208" s="347" t="s">
        <v>1211</v>
      </c>
      <c r="H208" s="347" t="s">
        <v>1212</v>
      </c>
      <c r="I208" s="347" t="s">
        <v>807</v>
      </c>
      <c r="J208" s="347">
        <v>5338</v>
      </c>
      <c r="K208" s="347"/>
      <c r="L208" s="347"/>
    </row>
    <row r="209" spans="1:12" s="163" customFormat="1" ht="51" x14ac:dyDescent="0.2">
      <c r="A209" s="344">
        <v>206</v>
      </c>
      <c r="B209" s="347" t="s">
        <v>293</v>
      </c>
      <c r="C209" s="347" t="s">
        <v>1124</v>
      </c>
      <c r="D209" s="347" t="s">
        <v>618</v>
      </c>
      <c r="E209" s="347" t="s">
        <v>619</v>
      </c>
      <c r="F209" s="347" t="s">
        <v>1213</v>
      </c>
      <c r="G209" s="347" t="s">
        <v>1214</v>
      </c>
      <c r="H209" s="347" t="s">
        <v>1215</v>
      </c>
      <c r="I209" s="347" t="s">
        <v>811</v>
      </c>
      <c r="J209" s="347">
        <v>2046</v>
      </c>
      <c r="K209" s="347"/>
      <c r="L209" s="347"/>
    </row>
    <row r="210" spans="1:12" s="163" customFormat="1" ht="51" x14ac:dyDescent="0.2">
      <c r="A210" s="344">
        <v>207</v>
      </c>
      <c r="B210" s="347" t="s">
        <v>287</v>
      </c>
      <c r="C210" s="347"/>
      <c r="D210" s="347"/>
      <c r="E210" s="347" t="s">
        <v>619</v>
      </c>
      <c r="F210" s="347" t="s">
        <v>1216</v>
      </c>
      <c r="G210" s="347" t="s">
        <v>703</v>
      </c>
      <c r="H210" s="347" t="s">
        <v>1217</v>
      </c>
      <c r="I210" s="347" t="s">
        <v>1218</v>
      </c>
      <c r="J210" s="347">
        <v>15590.4</v>
      </c>
      <c r="K210" s="347"/>
      <c r="L210" s="347"/>
    </row>
    <row r="211" spans="1:12" s="163" customFormat="1" ht="38.25" x14ac:dyDescent="0.2">
      <c r="A211" s="344">
        <v>208</v>
      </c>
      <c r="B211" s="347" t="s">
        <v>287</v>
      </c>
      <c r="C211" s="347"/>
      <c r="D211" s="347"/>
      <c r="E211" s="347" t="s">
        <v>619</v>
      </c>
      <c r="F211" s="347" t="s">
        <v>1219</v>
      </c>
      <c r="G211" s="347" t="s">
        <v>715</v>
      </c>
      <c r="H211" s="347" t="s">
        <v>1220</v>
      </c>
      <c r="I211" s="347" t="s">
        <v>1053</v>
      </c>
      <c r="J211" s="347">
        <v>2828</v>
      </c>
      <c r="K211" s="347"/>
      <c r="L211" s="347"/>
    </row>
    <row r="212" spans="1:12" s="163" customFormat="1" ht="102" x14ac:dyDescent="0.2">
      <c r="A212" s="344">
        <v>209</v>
      </c>
      <c r="B212" s="347" t="s">
        <v>287</v>
      </c>
      <c r="C212" s="347"/>
      <c r="D212" s="347"/>
      <c r="E212" s="347" t="s">
        <v>619</v>
      </c>
      <c r="F212" s="347" t="s">
        <v>1221</v>
      </c>
      <c r="G212" s="347" t="s">
        <v>1222</v>
      </c>
      <c r="H212" s="347" t="s">
        <v>1223</v>
      </c>
      <c r="I212" s="347" t="s">
        <v>639</v>
      </c>
      <c r="J212" s="347">
        <v>20000</v>
      </c>
      <c r="K212" s="347"/>
      <c r="L212" s="347"/>
    </row>
    <row r="213" spans="1:12" s="163" customFormat="1" ht="76.5" x14ac:dyDescent="0.2">
      <c r="A213" s="344">
        <v>210</v>
      </c>
      <c r="B213" s="347" t="s">
        <v>287</v>
      </c>
      <c r="C213" s="347" t="s">
        <v>1224</v>
      </c>
      <c r="D213" s="347"/>
      <c r="E213" s="347" t="s">
        <v>619</v>
      </c>
      <c r="F213" s="347" t="s">
        <v>1225</v>
      </c>
      <c r="G213" s="347" t="s">
        <v>1226</v>
      </c>
      <c r="H213" s="347" t="s">
        <v>1227</v>
      </c>
      <c r="I213" s="347" t="s">
        <v>1218</v>
      </c>
      <c r="J213" s="347">
        <v>0</v>
      </c>
      <c r="K213" s="347"/>
      <c r="L213" s="347"/>
    </row>
    <row r="214" spans="1:12" s="163" customFormat="1" ht="76.5" x14ac:dyDescent="0.2">
      <c r="A214" s="344">
        <v>211</v>
      </c>
      <c r="B214" s="347" t="s">
        <v>287</v>
      </c>
      <c r="C214" s="347" t="s">
        <v>1373</v>
      </c>
      <c r="D214" s="347"/>
      <c r="E214" s="347" t="s">
        <v>1228</v>
      </c>
      <c r="F214" s="347" t="s">
        <v>1229</v>
      </c>
      <c r="G214" s="347" t="s">
        <v>1230</v>
      </c>
      <c r="H214" s="347" t="s">
        <v>1231</v>
      </c>
      <c r="I214" s="347" t="s">
        <v>632</v>
      </c>
      <c r="J214" s="347">
        <v>75900</v>
      </c>
      <c r="K214" s="347"/>
      <c r="L214" s="347"/>
    </row>
    <row r="215" spans="1:12" s="163" customFormat="1" ht="114.75" x14ac:dyDescent="0.2">
      <c r="A215" s="344">
        <v>212</v>
      </c>
      <c r="B215" s="347" t="s">
        <v>287</v>
      </c>
      <c r="C215" s="347" t="s">
        <v>1375</v>
      </c>
      <c r="D215" s="347"/>
      <c r="E215" s="347" t="s">
        <v>1228</v>
      </c>
      <c r="F215" s="347" t="s">
        <v>1232</v>
      </c>
      <c r="G215" s="347" t="s">
        <v>1233</v>
      </c>
      <c r="H215" s="347" t="s">
        <v>1234</v>
      </c>
      <c r="I215" s="347" t="s">
        <v>1235</v>
      </c>
      <c r="J215" s="347">
        <v>0</v>
      </c>
      <c r="K215" s="347"/>
      <c r="L215" s="347"/>
    </row>
    <row r="216" spans="1:12" s="163" customFormat="1" ht="102" x14ac:dyDescent="0.2">
      <c r="A216" s="344">
        <v>213</v>
      </c>
      <c r="B216" s="347" t="s">
        <v>287</v>
      </c>
      <c r="C216" s="347" t="s">
        <v>1374</v>
      </c>
      <c r="D216" s="347"/>
      <c r="E216" s="347" t="s">
        <v>1228</v>
      </c>
      <c r="F216" s="347" t="s">
        <v>1236</v>
      </c>
      <c r="G216" s="347" t="s">
        <v>1233</v>
      </c>
      <c r="H216" s="347" t="s">
        <v>1237</v>
      </c>
      <c r="I216" s="347" t="s">
        <v>632</v>
      </c>
      <c r="J216" s="347">
        <v>63900</v>
      </c>
      <c r="K216" s="347"/>
      <c r="L216" s="347"/>
    </row>
    <row r="217" spans="1:12" s="163" customFormat="1" ht="51" x14ac:dyDescent="0.2">
      <c r="A217" s="344">
        <v>214</v>
      </c>
      <c r="B217" s="347" t="s">
        <v>287</v>
      </c>
      <c r="C217" s="347"/>
      <c r="D217" s="347"/>
      <c r="E217" s="347" t="s">
        <v>1228</v>
      </c>
      <c r="F217" s="347" t="s">
        <v>1238</v>
      </c>
      <c r="G217" s="347" t="s">
        <v>1184</v>
      </c>
      <c r="H217" s="347" t="s">
        <v>1239</v>
      </c>
      <c r="I217" s="347" t="s">
        <v>739</v>
      </c>
      <c r="J217" s="347">
        <v>0</v>
      </c>
      <c r="K217" s="347"/>
      <c r="L217" s="347"/>
    </row>
    <row r="218" spans="1:12" s="163" customFormat="1" ht="153" x14ac:dyDescent="0.2">
      <c r="A218" s="344">
        <v>215</v>
      </c>
      <c r="B218" s="347" t="s">
        <v>287</v>
      </c>
      <c r="C218" s="347"/>
      <c r="D218" s="347"/>
      <c r="E218" s="347" t="s">
        <v>1228</v>
      </c>
      <c r="F218" s="347" t="s">
        <v>1240</v>
      </c>
      <c r="G218" s="347" t="s">
        <v>1184</v>
      </c>
      <c r="H218" s="347" t="s">
        <v>1241</v>
      </c>
      <c r="I218" s="347" t="s">
        <v>807</v>
      </c>
      <c r="J218" s="347">
        <v>0</v>
      </c>
      <c r="K218" s="347"/>
      <c r="L218" s="347"/>
    </row>
    <row r="219" spans="1:12" s="163" customFormat="1" ht="63.75" x14ac:dyDescent="0.2">
      <c r="A219" s="344">
        <v>216</v>
      </c>
      <c r="B219" s="347" t="s">
        <v>1242</v>
      </c>
      <c r="C219" s="347" t="s">
        <v>1371</v>
      </c>
      <c r="D219" s="347"/>
      <c r="E219" s="347" t="s">
        <v>1228</v>
      </c>
      <c r="F219" s="347" t="s">
        <v>1243</v>
      </c>
      <c r="G219" s="347" t="s">
        <v>1244</v>
      </c>
      <c r="H219" s="347" t="s">
        <v>1245</v>
      </c>
      <c r="I219" s="347" t="s">
        <v>648</v>
      </c>
      <c r="J219" s="347">
        <v>0</v>
      </c>
      <c r="K219" s="347"/>
      <c r="L219" s="347"/>
    </row>
    <row r="220" spans="1:12" s="163" customFormat="1" ht="76.5" x14ac:dyDescent="0.2">
      <c r="A220" s="344">
        <v>217</v>
      </c>
      <c r="B220" s="347" t="s">
        <v>287</v>
      </c>
      <c r="C220" s="347"/>
      <c r="D220" s="347"/>
      <c r="E220" s="347" t="s">
        <v>1228</v>
      </c>
      <c r="F220" s="347" t="s">
        <v>1246</v>
      </c>
      <c r="G220" s="347" t="s">
        <v>1247</v>
      </c>
      <c r="H220" s="347" t="s">
        <v>1248</v>
      </c>
      <c r="I220" s="347" t="s">
        <v>639</v>
      </c>
      <c r="J220" s="347">
        <v>0</v>
      </c>
      <c r="K220" s="347"/>
      <c r="L220" s="347"/>
    </row>
    <row r="221" spans="1:12" s="163" customFormat="1" ht="63.75" x14ac:dyDescent="0.2">
      <c r="A221" s="344">
        <v>218</v>
      </c>
      <c r="B221" s="347" t="s">
        <v>287</v>
      </c>
      <c r="C221" s="347"/>
      <c r="D221" s="347"/>
      <c r="E221" s="347" t="s">
        <v>1228</v>
      </c>
      <c r="F221" s="347" t="s">
        <v>1249</v>
      </c>
      <c r="G221" s="347" t="s">
        <v>1250</v>
      </c>
      <c r="H221" s="347" t="s">
        <v>1251</v>
      </c>
      <c r="I221" s="347" t="s">
        <v>648</v>
      </c>
      <c r="J221" s="347">
        <v>0</v>
      </c>
      <c r="K221" s="347"/>
      <c r="L221" s="347"/>
    </row>
    <row r="222" spans="1:12" s="163" customFormat="1" ht="127.5" x14ac:dyDescent="0.2">
      <c r="A222" s="344">
        <v>219</v>
      </c>
      <c r="B222" s="347" t="s">
        <v>287</v>
      </c>
      <c r="C222" s="347"/>
      <c r="D222" s="347"/>
      <c r="E222" s="347" t="s">
        <v>1228</v>
      </c>
      <c r="F222" s="347" t="s">
        <v>1252</v>
      </c>
      <c r="G222" s="347" t="s">
        <v>800</v>
      </c>
      <c r="H222" s="347" t="s">
        <v>1253</v>
      </c>
      <c r="I222" s="347" t="s">
        <v>639</v>
      </c>
      <c r="J222" s="347">
        <v>0</v>
      </c>
      <c r="K222" s="347"/>
      <c r="L222" s="347"/>
    </row>
    <row r="223" spans="1:12" s="163" customFormat="1" ht="127.5" x14ac:dyDescent="0.2">
      <c r="A223" s="344">
        <v>220</v>
      </c>
      <c r="B223" s="347" t="s">
        <v>287</v>
      </c>
      <c r="C223" s="347"/>
      <c r="D223" s="347"/>
      <c r="E223" s="347" t="s">
        <v>1228</v>
      </c>
      <c r="F223" s="347" t="s">
        <v>1254</v>
      </c>
      <c r="G223" s="347" t="s">
        <v>995</v>
      </c>
      <c r="H223" s="347" t="s">
        <v>1255</v>
      </c>
      <c r="I223" s="347" t="s">
        <v>729</v>
      </c>
      <c r="J223" s="347">
        <v>24950</v>
      </c>
      <c r="K223" s="347"/>
      <c r="L223" s="347"/>
    </row>
    <row r="224" spans="1:12" s="163" customFormat="1" ht="76.5" x14ac:dyDescent="0.2">
      <c r="A224" s="344">
        <v>221</v>
      </c>
      <c r="B224" s="347" t="s">
        <v>293</v>
      </c>
      <c r="C224" s="347"/>
      <c r="D224" s="347"/>
      <c r="E224" s="347" t="s">
        <v>1228</v>
      </c>
      <c r="F224" s="347" t="s">
        <v>1256</v>
      </c>
      <c r="G224" s="347" t="s">
        <v>1257</v>
      </c>
      <c r="H224" s="347" t="s">
        <v>1258</v>
      </c>
      <c r="I224" s="347" t="s">
        <v>1053</v>
      </c>
      <c r="J224" s="347">
        <v>2468</v>
      </c>
      <c r="K224" s="347"/>
      <c r="L224" s="347"/>
    </row>
    <row r="225" s="163" customFormat="1" ht="12.75" x14ac:dyDescent="0.2"/>
    <row r="226" s="163" customFormat="1" ht="12.75" x14ac:dyDescent="0.2"/>
    <row r="227" s="163" customFormat="1" ht="12.75" x14ac:dyDescent="0.2"/>
    <row r="228" s="163" customFormat="1" ht="12.75" x14ac:dyDescent="0.2"/>
    <row r="229" s="163" customFormat="1" ht="12.75" x14ac:dyDescent="0.2"/>
    <row r="230" s="163" customFormat="1" ht="12.75" x14ac:dyDescent="0.2"/>
    <row r="231" s="163" customFormat="1" ht="12.75" x14ac:dyDescent="0.2"/>
    <row r="232" s="163" customFormat="1" ht="12.75" x14ac:dyDescent="0.2"/>
  </sheetData>
  <autoFilter ref="A2:L224"/>
  <mergeCells count="1">
    <mergeCell ref="A1:L1"/>
  </mergeCell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view="pageBreakPreview" topLeftCell="A37" zoomScaleNormal="100" zoomScaleSheetLayoutView="100" workbookViewId="0">
      <selection activeCell="G19" sqref="G19"/>
    </sheetView>
  </sheetViews>
  <sheetFormatPr defaultRowHeight="15.75" x14ac:dyDescent="0.25"/>
  <cols>
    <col min="1" max="1" width="2.25" customWidth="1"/>
    <col min="2" max="2" width="6.125" bestFit="1" customWidth="1"/>
    <col min="3" max="3" width="9.875" bestFit="1" customWidth="1"/>
    <col min="4" max="4" width="5.25" customWidth="1"/>
    <col min="5" max="5" width="4.25" customWidth="1"/>
    <col min="6" max="6" width="9.5" bestFit="1" customWidth="1"/>
    <col min="7" max="7" width="13.25" bestFit="1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 x14ac:dyDescent="0.35">
      <c r="A1" s="492" t="s">
        <v>283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304"/>
    </row>
    <row r="2" spans="1:13" s="163" customFormat="1" ht="115.5" thickBot="1" x14ac:dyDescent="0.25">
      <c r="A2" s="159" t="s">
        <v>134</v>
      </c>
      <c r="B2" s="160" t="s">
        <v>52</v>
      </c>
      <c r="C2" s="160" t="s">
        <v>184</v>
      </c>
      <c r="D2" s="160" t="s">
        <v>187</v>
      </c>
      <c r="E2" s="160" t="s">
        <v>186</v>
      </c>
      <c r="F2" s="160" t="s">
        <v>135</v>
      </c>
      <c r="G2" s="160" t="s">
        <v>136</v>
      </c>
      <c r="H2" s="160" t="s">
        <v>122</v>
      </c>
      <c r="I2" s="160" t="s">
        <v>137</v>
      </c>
      <c r="J2" s="160" t="s">
        <v>138</v>
      </c>
      <c r="K2" s="160" t="s">
        <v>139</v>
      </c>
      <c r="L2" s="161" t="s">
        <v>140</v>
      </c>
      <c r="M2" s="162"/>
    </row>
    <row r="3" spans="1:13" s="163" customFormat="1" ht="38.25" x14ac:dyDescent="0.2">
      <c r="A3" s="348">
        <v>1</v>
      </c>
      <c r="B3" s="350" t="s">
        <v>1259</v>
      </c>
      <c r="C3" s="346" t="s">
        <v>1367</v>
      </c>
      <c r="D3" s="350" t="s">
        <v>618</v>
      </c>
      <c r="E3" s="350" t="s">
        <v>309</v>
      </c>
      <c r="F3" s="350" t="s">
        <v>1260</v>
      </c>
      <c r="G3" s="350" t="s">
        <v>1261</v>
      </c>
      <c r="H3" s="350" t="s">
        <v>1262</v>
      </c>
      <c r="I3" s="350" t="s">
        <v>1263</v>
      </c>
      <c r="J3" s="350">
        <v>614219</v>
      </c>
      <c r="K3" s="350"/>
      <c r="L3" s="350"/>
      <c r="M3" s="162"/>
    </row>
    <row r="4" spans="1:13" s="163" customFormat="1" ht="38.25" x14ac:dyDescent="0.2">
      <c r="A4" s="348">
        <v>2</v>
      </c>
      <c r="B4" s="350" t="s">
        <v>1259</v>
      </c>
      <c r="C4" s="346" t="s">
        <v>1367</v>
      </c>
      <c r="D4" s="350" t="s">
        <v>618</v>
      </c>
      <c r="E4" s="350" t="s">
        <v>309</v>
      </c>
      <c r="F4" s="350" t="s">
        <v>1264</v>
      </c>
      <c r="G4" s="350" t="s">
        <v>1265</v>
      </c>
      <c r="H4" s="350" t="s">
        <v>1262</v>
      </c>
      <c r="I4" s="350" t="s">
        <v>807</v>
      </c>
      <c r="J4" s="350">
        <v>0</v>
      </c>
      <c r="K4" s="350"/>
      <c r="L4" s="350"/>
      <c r="M4" s="162"/>
    </row>
    <row r="5" spans="1:13" s="163" customFormat="1" ht="38.25" x14ac:dyDescent="0.2">
      <c r="A5" s="348">
        <v>3</v>
      </c>
      <c r="B5" s="350" t="s">
        <v>1259</v>
      </c>
      <c r="C5" s="346" t="s">
        <v>1367</v>
      </c>
      <c r="D5" s="350" t="s">
        <v>618</v>
      </c>
      <c r="E5" s="350" t="s">
        <v>309</v>
      </c>
      <c r="F5" s="350" t="s">
        <v>1266</v>
      </c>
      <c r="G5" s="350" t="s">
        <v>1265</v>
      </c>
      <c r="H5" s="350" t="s">
        <v>1262</v>
      </c>
      <c r="I5" s="350" t="s">
        <v>729</v>
      </c>
      <c r="J5" s="350">
        <v>0</v>
      </c>
      <c r="K5" s="350"/>
      <c r="L5" s="350"/>
      <c r="M5" s="162"/>
    </row>
    <row r="6" spans="1:13" s="163" customFormat="1" ht="38.25" x14ac:dyDescent="0.2">
      <c r="A6" s="348">
        <v>4</v>
      </c>
      <c r="B6" s="350" t="s">
        <v>1259</v>
      </c>
      <c r="C6" s="346" t="s">
        <v>1367</v>
      </c>
      <c r="D6" s="350" t="s">
        <v>618</v>
      </c>
      <c r="E6" s="350" t="s">
        <v>309</v>
      </c>
      <c r="F6" s="350" t="s">
        <v>1267</v>
      </c>
      <c r="G6" s="350" t="s">
        <v>1261</v>
      </c>
      <c r="H6" s="350" t="s">
        <v>1268</v>
      </c>
      <c r="I6" s="350" t="s">
        <v>811</v>
      </c>
      <c r="J6" s="350">
        <v>37713</v>
      </c>
      <c r="K6" s="350"/>
      <c r="L6" s="350"/>
      <c r="M6" s="162"/>
    </row>
    <row r="7" spans="1:13" s="163" customFormat="1" ht="38.25" x14ac:dyDescent="0.2">
      <c r="A7" s="348">
        <v>5</v>
      </c>
      <c r="B7" s="350" t="s">
        <v>1259</v>
      </c>
      <c r="C7" s="346" t="s">
        <v>1367</v>
      </c>
      <c r="D7" s="350" t="s">
        <v>618</v>
      </c>
      <c r="E7" s="350" t="s">
        <v>309</v>
      </c>
      <c r="F7" s="350" t="s">
        <v>1269</v>
      </c>
      <c r="G7" s="350" t="s">
        <v>1265</v>
      </c>
      <c r="H7" s="350" t="s">
        <v>1268</v>
      </c>
      <c r="I7" s="350" t="s">
        <v>807</v>
      </c>
      <c r="J7" s="350">
        <v>0</v>
      </c>
      <c r="K7" s="350"/>
      <c r="L7" s="350"/>
      <c r="M7" s="162"/>
    </row>
    <row r="8" spans="1:13" s="163" customFormat="1" ht="38.25" x14ac:dyDescent="0.2">
      <c r="A8" s="348">
        <v>6</v>
      </c>
      <c r="B8" s="350" t="s">
        <v>1259</v>
      </c>
      <c r="C8" s="346" t="s">
        <v>1367</v>
      </c>
      <c r="D8" s="350" t="s">
        <v>618</v>
      </c>
      <c r="E8" s="350" t="s">
        <v>309</v>
      </c>
      <c r="F8" s="350" t="s">
        <v>1270</v>
      </c>
      <c r="G8" s="350" t="s">
        <v>1265</v>
      </c>
      <c r="H8" s="350" t="s">
        <v>1268</v>
      </c>
      <c r="I8" s="350" t="s">
        <v>729</v>
      </c>
      <c r="J8" s="350">
        <v>33300</v>
      </c>
      <c r="K8" s="350"/>
      <c r="L8" s="350"/>
      <c r="M8" s="162"/>
    </row>
    <row r="9" spans="1:13" s="163" customFormat="1" ht="38.25" x14ac:dyDescent="0.2">
      <c r="A9" s="348">
        <v>7</v>
      </c>
      <c r="B9" s="350" t="s">
        <v>1259</v>
      </c>
      <c r="C9" s="346" t="s">
        <v>1367</v>
      </c>
      <c r="D9" s="350" t="s">
        <v>618</v>
      </c>
      <c r="E9" s="350" t="s">
        <v>309</v>
      </c>
      <c r="F9" s="350" t="s">
        <v>1271</v>
      </c>
      <c r="G9" s="350" t="s">
        <v>1265</v>
      </c>
      <c r="H9" s="350" t="s">
        <v>1268</v>
      </c>
      <c r="I9" s="350" t="s">
        <v>1053</v>
      </c>
      <c r="J9" s="350">
        <v>4777</v>
      </c>
      <c r="K9" s="350"/>
      <c r="L9" s="350"/>
      <c r="M9" s="162"/>
    </row>
    <row r="10" spans="1:13" s="163" customFormat="1" ht="51" x14ac:dyDescent="0.2">
      <c r="A10" s="348">
        <v>8</v>
      </c>
      <c r="B10" s="350" t="s">
        <v>1272</v>
      </c>
      <c r="C10" s="346" t="s">
        <v>1368</v>
      </c>
      <c r="D10" s="350" t="s">
        <v>618</v>
      </c>
      <c r="E10" s="350" t="s">
        <v>309</v>
      </c>
      <c r="F10" s="350" t="s">
        <v>1273</v>
      </c>
      <c r="G10" s="350" t="s">
        <v>1274</v>
      </c>
      <c r="H10" s="350" t="s">
        <v>1275</v>
      </c>
      <c r="I10" s="350" t="s">
        <v>1053</v>
      </c>
      <c r="J10" s="350">
        <v>0</v>
      </c>
      <c r="K10" s="350"/>
      <c r="L10" s="350"/>
      <c r="M10" s="162"/>
    </row>
    <row r="11" spans="1:13" s="163" customFormat="1" ht="63.75" x14ac:dyDescent="0.2">
      <c r="A11" s="348">
        <v>9</v>
      </c>
      <c r="B11" s="350" t="s">
        <v>1272</v>
      </c>
      <c r="C11" s="346" t="s">
        <v>1368</v>
      </c>
      <c r="D11" s="350" t="s">
        <v>618</v>
      </c>
      <c r="E11" s="350" t="s">
        <v>309</v>
      </c>
      <c r="F11" s="350" t="s">
        <v>1276</v>
      </c>
      <c r="G11" s="350" t="s">
        <v>1274</v>
      </c>
      <c r="H11" s="350" t="s">
        <v>1277</v>
      </c>
      <c r="I11" s="350" t="s">
        <v>1263</v>
      </c>
      <c r="J11" s="350">
        <v>7000</v>
      </c>
      <c r="K11" s="350"/>
      <c r="L11" s="350"/>
      <c r="M11" s="162"/>
    </row>
    <row r="12" spans="1:13" s="163" customFormat="1" ht="51" x14ac:dyDescent="0.2">
      <c r="A12" s="348">
        <v>10</v>
      </c>
      <c r="B12" s="350" t="s">
        <v>795</v>
      </c>
      <c r="C12" s="350"/>
      <c r="D12" s="350"/>
      <c r="E12" s="350" t="s">
        <v>309</v>
      </c>
      <c r="F12" s="350" t="s">
        <v>1278</v>
      </c>
      <c r="G12" s="350" t="s">
        <v>1279</v>
      </c>
      <c r="H12" s="350" t="s">
        <v>1280</v>
      </c>
      <c r="I12" s="350" t="s">
        <v>1263</v>
      </c>
      <c r="J12" s="350">
        <v>239996</v>
      </c>
      <c r="K12" s="350"/>
      <c r="L12" s="350"/>
      <c r="M12" s="162"/>
    </row>
    <row r="13" spans="1:13" s="163" customFormat="1" ht="114.75" x14ac:dyDescent="0.2">
      <c r="A13" s="348">
        <v>11</v>
      </c>
      <c r="B13" s="350" t="s">
        <v>795</v>
      </c>
      <c r="C13" s="350"/>
      <c r="D13" s="350"/>
      <c r="E13" s="350" t="s">
        <v>309</v>
      </c>
      <c r="F13" s="350" t="s">
        <v>1281</v>
      </c>
      <c r="G13" s="350" t="s">
        <v>1282</v>
      </c>
      <c r="H13" s="350" t="s">
        <v>1283</v>
      </c>
      <c r="I13" s="350" t="s">
        <v>807</v>
      </c>
      <c r="J13" s="350" t="s">
        <v>1284</v>
      </c>
      <c r="K13" s="350"/>
      <c r="L13" s="350"/>
      <c r="M13" s="162"/>
    </row>
    <row r="14" spans="1:13" s="163" customFormat="1" ht="127.5" x14ac:dyDescent="0.2">
      <c r="A14" s="348">
        <v>12</v>
      </c>
      <c r="B14" s="350" t="s">
        <v>795</v>
      </c>
      <c r="C14" s="350"/>
      <c r="D14" s="350"/>
      <c r="E14" s="350" t="s">
        <v>309</v>
      </c>
      <c r="F14" s="350" t="s">
        <v>1285</v>
      </c>
      <c r="G14" s="350" t="s">
        <v>1286</v>
      </c>
      <c r="H14" s="350" t="s">
        <v>1287</v>
      </c>
      <c r="I14" s="350" t="s">
        <v>1218</v>
      </c>
      <c r="J14" s="350" t="s">
        <v>1288</v>
      </c>
      <c r="K14" s="350"/>
      <c r="L14" s="350"/>
      <c r="M14" s="162"/>
    </row>
    <row r="15" spans="1:13" s="163" customFormat="1" ht="51" x14ac:dyDescent="0.2">
      <c r="A15" s="348">
        <v>13</v>
      </c>
      <c r="B15" s="350" t="s">
        <v>285</v>
      </c>
      <c r="C15" s="350"/>
      <c r="D15" s="350"/>
      <c r="E15" s="350" t="s">
        <v>309</v>
      </c>
      <c r="F15" s="350" t="s">
        <v>1289</v>
      </c>
      <c r="G15" s="350" t="s">
        <v>1290</v>
      </c>
      <c r="H15" s="350" t="s">
        <v>1291</v>
      </c>
      <c r="I15" s="350" t="s">
        <v>1263</v>
      </c>
      <c r="J15" s="350">
        <v>42500</v>
      </c>
      <c r="K15" s="350"/>
      <c r="L15" s="350"/>
      <c r="M15" s="162"/>
    </row>
    <row r="16" spans="1:13" s="163" customFormat="1" ht="63.75" x14ac:dyDescent="0.2">
      <c r="A16" s="348">
        <v>14</v>
      </c>
      <c r="B16" s="350" t="s">
        <v>285</v>
      </c>
      <c r="C16" s="350"/>
      <c r="D16" s="350"/>
      <c r="E16" s="350" t="s">
        <v>309</v>
      </c>
      <c r="F16" s="350" t="s">
        <v>1292</v>
      </c>
      <c r="G16" s="350" t="s">
        <v>1293</v>
      </c>
      <c r="H16" s="350" t="s">
        <v>1294</v>
      </c>
      <c r="I16" s="350" t="s">
        <v>1263</v>
      </c>
      <c r="J16" s="350">
        <v>10000</v>
      </c>
      <c r="K16" s="350"/>
      <c r="L16" s="350"/>
      <c r="M16" s="162"/>
    </row>
    <row r="17" spans="1:13" s="163" customFormat="1" ht="51" x14ac:dyDescent="0.2">
      <c r="A17" s="348">
        <v>15</v>
      </c>
      <c r="B17" s="350" t="s">
        <v>285</v>
      </c>
      <c r="C17" s="350" t="s">
        <v>1376</v>
      </c>
      <c r="D17" s="350"/>
      <c r="E17" s="350" t="s">
        <v>1228</v>
      </c>
      <c r="F17" s="350" t="s">
        <v>1295</v>
      </c>
      <c r="G17" s="350" t="s">
        <v>1296</v>
      </c>
      <c r="H17" s="350" t="s">
        <v>1297</v>
      </c>
      <c r="I17" s="350" t="s">
        <v>627</v>
      </c>
      <c r="J17" s="350">
        <v>30000</v>
      </c>
      <c r="K17" s="350"/>
      <c r="L17" s="350"/>
      <c r="M17" s="162"/>
    </row>
    <row r="18" spans="1:13" s="163" customFormat="1" ht="51" x14ac:dyDescent="0.2">
      <c r="A18" s="348">
        <v>16</v>
      </c>
      <c r="B18" s="350" t="s">
        <v>285</v>
      </c>
      <c r="C18" s="350"/>
      <c r="D18" s="350"/>
      <c r="E18" s="350" t="s">
        <v>1228</v>
      </c>
      <c r="F18" s="350" t="s">
        <v>1298</v>
      </c>
      <c r="G18" s="350" t="s">
        <v>680</v>
      </c>
      <c r="H18" s="350" t="s">
        <v>1299</v>
      </c>
      <c r="I18" s="350" t="s">
        <v>729</v>
      </c>
      <c r="J18" s="350">
        <v>30000</v>
      </c>
      <c r="K18" s="350"/>
      <c r="L18" s="350"/>
      <c r="M18" s="162"/>
    </row>
    <row r="19" spans="1:13" s="163" customFormat="1" ht="38.25" x14ac:dyDescent="0.2">
      <c r="A19" s="348">
        <v>17</v>
      </c>
      <c r="B19" s="350" t="s">
        <v>285</v>
      </c>
      <c r="C19" s="355" t="s">
        <v>1369</v>
      </c>
      <c r="D19" s="346" t="s">
        <v>1370</v>
      </c>
      <c r="E19" s="350" t="s">
        <v>309</v>
      </c>
      <c r="F19" s="350" t="s">
        <v>1300</v>
      </c>
      <c r="G19" s="350" t="s">
        <v>1301</v>
      </c>
      <c r="H19" s="350" t="s">
        <v>1302</v>
      </c>
      <c r="I19" s="350" t="s">
        <v>1263</v>
      </c>
      <c r="J19" s="350">
        <v>1500</v>
      </c>
      <c r="K19" s="350"/>
      <c r="L19" s="350"/>
      <c r="M19" s="162"/>
    </row>
    <row r="20" spans="1:13" s="163" customFormat="1" ht="51" x14ac:dyDescent="0.2">
      <c r="A20" s="348">
        <v>18</v>
      </c>
      <c r="B20" s="350" t="s">
        <v>285</v>
      </c>
      <c r="C20" s="350"/>
      <c r="D20" s="350"/>
      <c r="E20" s="350" t="s">
        <v>1228</v>
      </c>
      <c r="F20" s="350" t="s">
        <v>1303</v>
      </c>
      <c r="G20" s="350" t="s">
        <v>1170</v>
      </c>
      <c r="H20" s="350" t="s">
        <v>1304</v>
      </c>
      <c r="I20" s="350" t="s">
        <v>739</v>
      </c>
      <c r="J20" s="350">
        <v>101272</v>
      </c>
      <c r="K20" s="350"/>
      <c r="L20" s="350"/>
      <c r="M20" s="162"/>
    </row>
    <row r="21" spans="1:13" s="163" customFormat="1" ht="76.5" x14ac:dyDescent="0.2">
      <c r="A21" s="348">
        <v>19</v>
      </c>
      <c r="B21" s="350" t="s">
        <v>285</v>
      </c>
      <c r="C21" s="350"/>
      <c r="D21" s="350"/>
      <c r="E21" s="350" t="s">
        <v>1228</v>
      </c>
      <c r="F21" s="350" t="s">
        <v>1305</v>
      </c>
      <c r="G21" s="350" t="s">
        <v>1306</v>
      </c>
      <c r="H21" s="350" t="s">
        <v>1307</v>
      </c>
      <c r="I21" s="350" t="s">
        <v>739</v>
      </c>
      <c r="J21" s="350">
        <v>12306</v>
      </c>
      <c r="K21" s="350"/>
      <c r="L21" s="350"/>
      <c r="M21" s="162"/>
    </row>
    <row r="22" spans="1:13" s="163" customFormat="1" ht="38.25" x14ac:dyDescent="0.2">
      <c r="A22" s="348">
        <v>20</v>
      </c>
      <c r="B22" s="350" t="s">
        <v>287</v>
      </c>
      <c r="C22" s="350" t="s">
        <v>617</v>
      </c>
      <c r="D22" s="350"/>
      <c r="E22" s="350" t="s">
        <v>309</v>
      </c>
      <c r="F22" s="350" t="s">
        <v>1308</v>
      </c>
      <c r="G22" s="350" t="s">
        <v>734</v>
      </c>
      <c r="H22" s="350" t="s">
        <v>1309</v>
      </c>
      <c r="I22" s="350" t="s">
        <v>1263</v>
      </c>
      <c r="J22" s="350">
        <v>2650</v>
      </c>
      <c r="K22" s="350"/>
      <c r="L22" s="350"/>
      <c r="M22" s="162"/>
    </row>
    <row r="23" spans="1:13" s="163" customFormat="1" ht="38.25" x14ac:dyDescent="0.2">
      <c r="A23" s="348">
        <v>21</v>
      </c>
      <c r="B23" s="350" t="s">
        <v>287</v>
      </c>
      <c r="C23" s="350" t="s">
        <v>617</v>
      </c>
      <c r="D23" s="350"/>
      <c r="E23" s="350" t="s">
        <v>309</v>
      </c>
      <c r="F23" s="350" t="s">
        <v>1310</v>
      </c>
      <c r="G23" s="350" t="s">
        <v>1247</v>
      </c>
      <c r="H23" s="350" t="s">
        <v>1311</v>
      </c>
      <c r="I23" s="350" t="s">
        <v>1263</v>
      </c>
      <c r="J23" s="350">
        <v>2650</v>
      </c>
      <c r="K23" s="350"/>
      <c r="L23" s="350"/>
      <c r="M23" s="162"/>
    </row>
    <row r="24" spans="1:13" s="163" customFormat="1" ht="38.25" x14ac:dyDescent="0.2">
      <c r="A24" s="348">
        <v>22</v>
      </c>
      <c r="B24" s="350" t="s">
        <v>287</v>
      </c>
      <c r="C24" s="350" t="s">
        <v>617</v>
      </c>
      <c r="D24" s="350"/>
      <c r="E24" s="350" t="s">
        <v>309</v>
      </c>
      <c r="F24" s="350" t="s">
        <v>1312</v>
      </c>
      <c r="G24" s="350" t="s">
        <v>700</v>
      </c>
      <c r="H24" s="350" t="s">
        <v>1313</v>
      </c>
      <c r="I24" s="350" t="s">
        <v>1263</v>
      </c>
      <c r="J24" s="350">
        <v>2650</v>
      </c>
      <c r="K24" s="350"/>
      <c r="L24" s="350"/>
      <c r="M24" s="162"/>
    </row>
    <row r="25" spans="1:13" s="163" customFormat="1" ht="51" x14ac:dyDescent="0.2">
      <c r="A25" s="348">
        <v>23</v>
      </c>
      <c r="B25" s="350" t="s">
        <v>287</v>
      </c>
      <c r="C25" s="350" t="s">
        <v>617</v>
      </c>
      <c r="D25" s="350"/>
      <c r="E25" s="350" t="s">
        <v>309</v>
      </c>
      <c r="F25" s="350" t="s">
        <v>1314</v>
      </c>
      <c r="G25" s="350" t="s">
        <v>769</v>
      </c>
      <c r="H25" s="350" t="s">
        <v>1315</v>
      </c>
      <c r="I25" s="350" t="s">
        <v>1263</v>
      </c>
      <c r="J25" s="350">
        <v>2650</v>
      </c>
      <c r="K25" s="350"/>
      <c r="L25" s="350"/>
      <c r="M25" s="162"/>
    </row>
    <row r="26" spans="1:13" s="163" customFormat="1" ht="63.75" x14ac:dyDescent="0.2">
      <c r="A26" s="348">
        <v>25</v>
      </c>
      <c r="B26" s="350" t="s">
        <v>287</v>
      </c>
      <c r="C26" s="350" t="s">
        <v>617</v>
      </c>
      <c r="D26" s="350"/>
      <c r="E26" s="350" t="s">
        <v>309</v>
      </c>
      <c r="F26" s="350" t="s">
        <v>1318</v>
      </c>
      <c r="G26" s="350" t="s">
        <v>1233</v>
      </c>
      <c r="H26" s="350" t="s">
        <v>1319</v>
      </c>
      <c r="I26" s="350" t="s">
        <v>1053</v>
      </c>
      <c r="J26" s="350">
        <v>4977</v>
      </c>
      <c r="K26" s="350"/>
      <c r="L26" s="350"/>
      <c r="M26" s="162"/>
    </row>
    <row r="27" spans="1:13" s="163" customFormat="1" ht="38.25" x14ac:dyDescent="0.2">
      <c r="A27" s="348">
        <v>26</v>
      </c>
      <c r="B27" s="350" t="s">
        <v>287</v>
      </c>
      <c r="C27" s="350" t="s">
        <v>617</v>
      </c>
      <c r="D27" s="350"/>
      <c r="E27" s="350" t="s">
        <v>309</v>
      </c>
      <c r="F27" s="350" t="s">
        <v>1320</v>
      </c>
      <c r="G27" s="350" t="s">
        <v>754</v>
      </c>
      <c r="H27" s="350" t="s">
        <v>1321</v>
      </c>
      <c r="I27" s="350" t="s">
        <v>1053</v>
      </c>
      <c r="J27" s="350">
        <v>1970</v>
      </c>
      <c r="K27" s="350"/>
      <c r="L27" s="350"/>
      <c r="M27" s="162"/>
    </row>
    <row r="28" spans="1:13" s="163" customFormat="1" ht="51" x14ac:dyDescent="0.2">
      <c r="A28" s="348">
        <v>27</v>
      </c>
      <c r="B28" s="350" t="s">
        <v>287</v>
      </c>
      <c r="C28" s="350" t="s">
        <v>617</v>
      </c>
      <c r="D28" s="350"/>
      <c r="E28" s="350" t="s">
        <v>309</v>
      </c>
      <c r="F28" s="350" t="s">
        <v>1322</v>
      </c>
      <c r="G28" s="350" t="s">
        <v>1323</v>
      </c>
      <c r="H28" s="350" t="s">
        <v>1324</v>
      </c>
      <c r="I28" s="350" t="s">
        <v>762</v>
      </c>
      <c r="J28" s="350">
        <v>2000</v>
      </c>
      <c r="K28" s="350"/>
      <c r="L28" s="350"/>
      <c r="M28" s="162"/>
    </row>
    <row r="29" spans="1:13" s="163" customFormat="1" ht="63.75" x14ac:dyDescent="0.2">
      <c r="A29" s="348">
        <v>28</v>
      </c>
      <c r="B29" s="350" t="s">
        <v>287</v>
      </c>
      <c r="C29" s="350"/>
      <c r="D29" s="350"/>
      <c r="E29" s="350" t="s">
        <v>309</v>
      </c>
      <c r="F29" s="350" t="s">
        <v>1325</v>
      </c>
      <c r="G29" s="350" t="s">
        <v>1326</v>
      </c>
      <c r="H29" s="350" t="s">
        <v>1327</v>
      </c>
      <c r="I29" s="350" t="s">
        <v>1263</v>
      </c>
      <c r="J29" s="350">
        <v>103488</v>
      </c>
      <c r="K29" s="350"/>
      <c r="L29" s="350" t="s">
        <v>1328</v>
      </c>
      <c r="M29" s="162"/>
    </row>
    <row r="30" spans="1:13" s="163" customFormat="1" ht="63.75" x14ac:dyDescent="0.2">
      <c r="A30" s="348">
        <v>29</v>
      </c>
      <c r="B30" s="350" t="s">
        <v>287</v>
      </c>
      <c r="C30" s="350"/>
      <c r="D30" s="350"/>
      <c r="E30" s="350" t="s">
        <v>309</v>
      </c>
      <c r="F30" s="350"/>
      <c r="G30" s="350" t="s">
        <v>1329</v>
      </c>
      <c r="H30" s="350"/>
      <c r="I30" s="350" t="s">
        <v>1263</v>
      </c>
      <c r="J30" s="350">
        <v>0</v>
      </c>
      <c r="K30" s="350"/>
      <c r="L30" s="350" t="s">
        <v>1328</v>
      </c>
      <c r="M30" s="162"/>
    </row>
    <row r="31" spans="1:13" s="163" customFormat="1" ht="38.25" x14ac:dyDescent="0.2">
      <c r="A31" s="348">
        <v>30</v>
      </c>
      <c r="B31" s="350" t="s">
        <v>287</v>
      </c>
      <c r="C31" s="350" t="s">
        <v>1330</v>
      </c>
      <c r="D31" s="350"/>
      <c r="E31" s="350" t="s">
        <v>309</v>
      </c>
      <c r="F31" s="350" t="s">
        <v>1330</v>
      </c>
      <c r="G31" s="350" t="s">
        <v>1329</v>
      </c>
      <c r="H31" s="350" t="s">
        <v>1331</v>
      </c>
      <c r="I31" s="350" t="s">
        <v>1218</v>
      </c>
      <c r="J31" s="350">
        <v>15300</v>
      </c>
      <c r="K31" s="350"/>
      <c r="L31" s="350" t="s">
        <v>1332</v>
      </c>
      <c r="M31" s="162"/>
    </row>
    <row r="32" spans="1:13" s="163" customFormat="1" ht="25.5" x14ac:dyDescent="0.2">
      <c r="A32" s="348">
        <v>31</v>
      </c>
      <c r="B32" s="350" t="s">
        <v>287</v>
      </c>
      <c r="C32" s="350" t="s">
        <v>1365</v>
      </c>
      <c r="D32" s="350"/>
      <c r="E32" s="350" t="s">
        <v>309</v>
      </c>
      <c r="F32" s="350" t="s">
        <v>1333</v>
      </c>
      <c r="G32" s="350" t="s">
        <v>929</v>
      </c>
      <c r="H32" s="350" t="s">
        <v>1334</v>
      </c>
      <c r="I32" s="350" t="s">
        <v>1335</v>
      </c>
      <c r="J32" s="350">
        <v>19000</v>
      </c>
      <c r="K32" s="350"/>
      <c r="L32" s="350" t="s">
        <v>1336</v>
      </c>
      <c r="M32" s="162"/>
    </row>
    <row r="33" spans="1:13" s="163" customFormat="1" ht="38.25" x14ac:dyDescent="0.2">
      <c r="A33" s="348">
        <v>32</v>
      </c>
      <c r="B33" s="350" t="s">
        <v>287</v>
      </c>
      <c r="C33" s="350" t="s">
        <v>1365</v>
      </c>
      <c r="D33" s="350"/>
      <c r="E33" s="350" t="s">
        <v>309</v>
      </c>
      <c r="F33" s="350" t="s">
        <v>1337</v>
      </c>
      <c r="G33" s="350" t="s">
        <v>734</v>
      </c>
      <c r="H33" s="350" t="s">
        <v>1338</v>
      </c>
      <c r="I33" s="350" t="s">
        <v>1339</v>
      </c>
      <c r="J33" s="350">
        <v>31000</v>
      </c>
      <c r="K33" s="350"/>
      <c r="L33" s="350" t="s">
        <v>1336</v>
      </c>
      <c r="M33" s="162"/>
    </row>
    <row r="34" spans="1:13" s="163" customFormat="1" ht="38.25" x14ac:dyDescent="0.2">
      <c r="A34" s="348">
        <v>33</v>
      </c>
      <c r="B34" s="350" t="s">
        <v>287</v>
      </c>
      <c r="C34" s="350" t="s">
        <v>1365</v>
      </c>
      <c r="D34" s="350"/>
      <c r="E34" s="350" t="s">
        <v>309</v>
      </c>
      <c r="F34" s="350" t="s">
        <v>1340</v>
      </c>
      <c r="G34" s="350" t="s">
        <v>1341</v>
      </c>
      <c r="H34" s="350" t="s">
        <v>1342</v>
      </c>
      <c r="I34" s="350" t="s">
        <v>1339</v>
      </c>
      <c r="J34" s="350">
        <v>31000</v>
      </c>
      <c r="K34" s="350"/>
      <c r="L34" s="350" t="s">
        <v>1336</v>
      </c>
      <c r="M34" s="162"/>
    </row>
    <row r="35" spans="1:13" s="163" customFormat="1" ht="38.25" x14ac:dyDescent="0.2">
      <c r="A35" s="348">
        <v>34</v>
      </c>
      <c r="B35" s="350" t="s">
        <v>287</v>
      </c>
      <c r="C35" s="350" t="s">
        <v>1365</v>
      </c>
      <c r="D35" s="350"/>
      <c r="E35" s="350" t="s">
        <v>309</v>
      </c>
      <c r="F35" s="350" t="s">
        <v>1343</v>
      </c>
      <c r="G35" s="350" t="s">
        <v>1329</v>
      </c>
      <c r="H35" s="350" t="s">
        <v>1344</v>
      </c>
      <c r="I35" s="350" t="s">
        <v>1335</v>
      </c>
      <c r="J35" s="350">
        <v>31000</v>
      </c>
      <c r="K35" s="350"/>
      <c r="L35" s="350" t="s">
        <v>1336</v>
      </c>
      <c r="M35" s="162"/>
    </row>
    <row r="36" spans="1:13" s="163" customFormat="1" ht="38.25" x14ac:dyDescent="0.2">
      <c r="A36" s="348">
        <v>35</v>
      </c>
      <c r="B36" s="350" t="s">
        <v>287</v>
      </c>
      <c r="C36" s="350"/>
      <c r="D36" s="350"/>
      <c r="E36" s="350" t="s">
        <v>309</v>
      </c>
      <c r="F36" s="350">
        <v>21730196</v>
      </c>
      <c r="G36" s="350" t="s">
        <v>746</v>
      </c>
      <c r="H36" s="350" t="s">
        <v>1345</v>
      </c>
      <c r="I36" s="350" t="s">
        <v>1218</v>
      </c>
      <c r="J36" s="350">
        <v>0</v>
      </c>
      <c r="K36" s="350"/>
      <c r="L36" s="350"/>
      <c r="M36" s="162"/>
    </row>
    <row r="37" spans="1:13" s="163" customFormat="1" ht="51" x14ac:dyDescent="0.2">
      <c r="A37" s="348">
        <v>36</v>
      </c>
      <c r="B37" s="350" t="s">
        <v>287</v>
      </c>
      <c r="C37" s="346" t="s">
        <v>1369</v>
      </c>
      <c r="D37" s="346" t="s">
        <v>1370</v>
      </c>
      <c r="E37" s="350" t="s">
        <v>309</v>
      </c>
      <c r="F37" s="350" t="s">
        <v>1346</v>
      </c>
      <c r="G37" s="350" t="s">
        <v>1347</v>
      </c>
      <c r="H37" s="350" t="s">
        <v>1348</v>
      </c>
      <c r="I37" s="350" t="s">
        <v>1053</v>
      </c>
      <c r="J37" s="350">
        <v>0</v>
      </c>
      <c r="K37" s="350"/>
      <c r="L37" s="350"/>
      <c r="M37" s="162"/>
    </row>
    <row r="38" spans="1:13" s="163" customFormat="1" ht="63.75" x14ac:dyDescent="0.2">
      <c r="A38" s="348">
        <v>37</v>
      </c>
      <c r="B38" s="350" t="s">
        <v>287</v>
      </c>
      <c r="C38" s="346" t="s">
        <v>1369</v>
      </c>
      <c r="D38" s="346" t="s">
        <v>1370</v>
      </c>
      <c r="E38" s="350" t="s">
        <v>309</v>
      </c>
      <c r="F38" s="350" t="s">
        <v>1349</v>
      </c>
      <c r="G38" s="350" t="s">
        <v>968</v>
      </c>
      <c r="H38" s="350" t="s">
        <v>1350</v>
      </c>
      <c r="I38" s="350" t="s">
        <v>1263</v>
      </c>
      <c r="J38" s="350">
        <v>3000</v>
      </c>
      <c r="K38" s="350"/>
      <c r="L38" s="350"/>
      <c r="M38" s="162"/>
    </row>
    <row r="39" spans="1:13" s="163" customFormat="1" ht="38.25" x14ac:dyDescent="0.2">
      <c r="A39" s="348">
        <v>38</v>
      </c>
      <c r="B39" s="350" t="s">
        <v>287</v>
      </c>
      <c r="C39" s="346" t="s">
        <v>1369</v>
      </c>
      <c r="D39" s="346" t="s">
        <v>1370</v>
      </c>
      <c r="E39" s="350" t="s">
        <v>309</v>
      </c>
      <c r="F39" s="350">
        <v>21730038</v>
      </c>
      <c r="G39" s="350" t="s">
        <v>1351</v>
      </c>
      <c r="H39" s="350" t="s">
        <v>1352</v>
      </c>
      <c r="I39" s="350" t="s">
        <v>1218</v>
      </c>
      <c r="J39" s="350">
        <v>0</v>
      </c>
      <c r="K39" s="350"/>
      <c r="L39" s="350"/>
      <c r="M39" s="162"/>
    </row>
    <row r="40" spans="1:13" s="163" customFormat="1" ht="51" x14ac:dyDescent="0.2">
      <c r="A40" s="348">
        <v>39</v>
      </c>
      <c r="B40" s="350" t="s">
        <v>287</v>
      </c>
      <c r="C40" s="346" t="s">
        <v>1369</v>
      </c>
      <c r="D40" s="346" t="s">
        <v>1370</v>
      </c>
      <c r="E40" s="350" t="s">
        <v>309</v>
      </c>
      <c r="F40" s="350" t="s">
        <v>1353</v>
      </c>
      <c r="G40" s="350" t="s">
        <v>691</v>
      </c>
      <c r="H40" s="350" t="s">
        <v>1354</v>
      </c>
      <c r="I40" s="350" t="s">
        <v>811</v>
      </c>
      <c r="J40" s="350">
        <v>3000</v>
      </c>
      <c r="K40" s="350"/>
      <c r="L40" s="350"/>
      <c r="M40" s="162"/>
    </row>
    <row r="41" spans="1:13" s="163" customFormat="1" ht="51" x14ac:dyDescent="0.2">
      <c r="A41" s="348">
        <v>40</v>
      </c>
      <c r="B41" s="350" t="s">
        <v>287</v>
      </c>
      <c r="C41" s="346" t="s">
        <v>1369</v>
      </c>
      <c r="D41" s="346" t="s">
        <v>1370</v>
      </c>
      <c r="E41" s="350" t="s">
        <v>309</v>
      </c>
      <c r="F41" s="350" t="s">
        <v>1355</v>
      </c>
      <c r="G41" s="350" t="s">
        <v>691</v>
      </c>
      <c r="H41" s="350" t="s">
        <v>1356</v>
      </c>
      <c r="I41" s="350" t="s">
        <v>811</v>
      </c>
      <c r="J41" s="350">
        <v>3000</v>
      </c>
      <c r="K41" s="350"/>
      <c r="L41" s="350"/>
      <c r="M41" s="162"/>
    </row>
    <row r="42" spans="1:13" s="163" customFormat="1" ht="89.25" x14ac:dyDescent="0.2">
      <c r="A42" s="348">
        <v>41</v>
      </c>
      <c r="B42" s="350" t="s">
        <v>291</v>
      </c>
      <c r="C42" s="350" t="s">
        <v>1372</v>
      </c>
      <c r="D42" s="350"/>
      <c r="E42" s="350" t="s">
        <v>1228</v>
      </c>
      <c r="F42" s="350" t="s">
        <v>1357</v>
      </c>
      <c r="G42" s="350" t="s">
        <v>1358</v>
      </c>
      <c r="H42" s="350" t="s">
        <v>1359</v>
      </c>
      <c r="I42" s="350" t="s">
        <v>627</v>
      </c>
      <c r="J42" s="350">
        <v>0</v>
      </c>
      <c r="K42" s="350"/>
      <c r="L42" s="350" t="s">
        <v>1360</v>
      </c>
      <c r="M42" s="162"/>
    </row>
    <row r="43" spans="1:13" s="163" customFormat="1" ht="38.25" x14ac:dyDescent="0.2">
      <c r="A43" s="348">
        <v>42</v>
      </c>
      <c r="B43" s="350" t="s">
        <v>291</v>
      </c>
      <c r="C43" s="350"/>
      <c r="D43" s="350"/>
      <c r="E43" s="350" t="s">
        <v>1228</v>
      </c>
      <c r="F43" s="350" t="s">
        <v>1361</v>
      </c>
      <c r="G43" s="350" t="s">
        <v>1362</v>
      </c>
      <c r="H43" s="350" t="s">
        <v>1363</v>
      </c>
      <c r="I43" s="350" t="s">
        <v>762</v>
      </c>
      <c r="J43" s="350">
        <v>6974</v>
      </c>
      <c r="K43" s="350"/>
      <c r="L43" s="350" t="s">
        <v>1360</v>
      </c>
      <c r="M43" s="162"/>
    </row>
    <row r="44" spans="1:13" s="163" customFormat="1" ht="12.75" x14ac:dyDescent="0.2">
      <c r="A44" s="348"/>
      <c r="B44" s="348"/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162"/>
    </row>
    <row r="45" spans="1:13" s="163" customFormat="1" ht="12.75" x14ac:dyDescent="0.2">
      <c r="A45" s="348"/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162"/>
    </row>
    <row r="46" spans="1:13" s="163" customFormat="1" ht="12.75" x14ac:dyDescent="0.2">
      <c r="A46" s="348"/>
      <c r="B46" s="348"/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162"/>
    </row>
    <row r="47" spans="1:13" s="163" customFormat="1" ht="12.75" x14ac:dyDescent="0.2">
      <c r="A47" s="348"/>
      <c r="B47" s="348"/>
      <c r="C47" s="348"/>
      <c r="D47" s="348"/>
      <c r="E47" s="348"/>
      <c r="F47" s="348"/>
      <c r="G47" s="348"/>
      <c r="H47" s="348"/>
      <c r="I47" s="348"/>
      <c r="J47" s="348"/>
      <c r="K47" s="348"/>
      <c r="L47" s="348"/>
      <c r="M47" s="162"/>
    </row>
    <row r="48" spans="1:13" s="163" customFormat="1" ht="12.75" x14ac:dyDescent="0.2">
      <c r="A48" s="348"/>
      <c r="B48" s="348"/>
      <c r="C48" s="348"/>
      <c r="D48" s="348"/>
      <c r="E48" s="348"/>
      <c r="F48" s="348"/>
      <c r="G48" s="348"/>
      <c r="H48" s="348"/>
      <c r="I48" s="348"/>
      <c r="J48" s="348"/>
      <c r="K48" s="348"/>
      <c r="L48" s="348"/>
      <c r="M48" s="162"/>
    </row>
    <row r="49" spans="1:13" s="163" customFormat="1" ht="12.75" x14ac:dyDescent="0.2">
      <c r="A49" s="348"/>
      <c r="B49" s="348"/>
      <c r="C49" s="348"/>
      <c r="D49" s="348"/>
      <c r="E49" s="348"/>
      <c r="F49" s="348"/>
      <c r="G49" s="348"/>
      <c r="H49" s="348"/>
      <c r="I49" s="348"/>
      <c r="J49" s="348"/>
      <c r="K49" s="348"/>
      <c r="L49" s="348"/>
      <c r="M49" s="162"/>
    </row>
    <row r="50" spans="1:13" s="163" customFormat="1" ht="12.75" x14ac:dyDescent="0.2">
      <c r="A50" s="348"/>
      <c r="B50" s="348"/>
      <c r="C50" s="348"/>
      <c r="D50" s="348"/>
      <c r="E50" s="348"/>
      <c r="F50" s="348"/>
      <c r="G50" s="348"/>
      <c r="H50" s="348"/>
      <c r="I50" s="348"/>
      <c r="J50" s="348"/>
      <c r="K50" s="348"/>
      <c r="L50" s="348"/>
      <c r="M50" s="162"/>
    </row>
    <row r="51" spans="1:13" s="163" customFormat="1" ht="12.75" x14ac:dyDescent="0.2">
      <c r="A51" s="348"/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162"/>
    </row>
    <row r="52" spans="1:13" s="163" customFormat="1" ht="12.75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162"/>
    </row>
    <row r="53" spans="1:13" s="163" customFormat="1" ht="12.75" x14ac:dyDescent="0.2">
      <c r="A53" s="349"/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162"/>
    </row>
    <row r="54" spans="1:13" s="163" customFormat="1" ht="12.75" x14ac:dyDescent="0.2">
      <c r="A54" s="349"/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162"/>
    </row>
    <row r="55" spans="1:13" s="163" customFormat="1" ht="12.75" x14ac:dyDescent="0.2">
      <c r="A55" s="349"/>
      <c r="B55" s="349"/>
      <c r="C55" s="349"/>
      <c r="D55" s="349"/>
      <c r="E55" s="349"/>
      <c r="F55" s="349"/>
      <c r="G55" s="349"/>
      <c r="H55" s="349"/>
      <c r="I55" s="349"/>
      <c r="J55" s="349"/>
      <c r="K55" s="349"/>
      <c r="L55" s="349"/>
      <c r="M55" s="162"/>
    </row>
    <row r="56" spans="1:13" s="163" customFormat="1" ht="12.75" x14ac:dyDescent="0.2">
      <c r="A56" s="349"/>
      <c r="B56" s="349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162"/>
    </row>
    <row r="57" spans="1:13" s="163" customFormat="1" ht="12.75" x14ac:dyDescent="0.2">
      <c r="A57" s="349"/>
      <c r="B57" s="349"/>
      <c r="C57" s="349"/>
      <c r="D57" s="349"/>
      <c r="E57" s="349"/>
      <c r="F57" s="349"/>
      <c r="G57" s="349"/>
      <c r="H57" s="349"/>
      <c r="I57" s="349"/>
      <c r="J57" s="349"/>
      <c r="K57" s="349"/>
      <c r="L57" s="349"/>
      <c r="M57" s="162"/>
    </row>
    <row r="58" spans="1:13" s="163" customFormat="1" ht="12.75" x14ac:dyDescent="0.2">
      <c r="A58" s="349"/>
      <c r="B58" s="349"/>
      <c r="C58" s="349"/>
      <c r="D58" s="349"/>
      <c r="E58" s="349"/>
      <c r="F58" s="349"/>
      <c r="G58" s="349"/>
      <c r="H58" s="349"/>
      <c r="I58" s="349"/>
      <c r="J58" s="349"/>
      <c r="K58" s="349"/>
      <c r="L58" s="349"/>
      <c r="M58" s="162"/>
    </row>
    <row r="59" spans="1:13" s="163" customFormat="1" ht="12.75" x14ac:dyDescent="0.2">
      <c r="A59" s="349"/>
      <c r="B59" s="349"/>
      <c r="C59" s="349"/>
      <c r="D59" s="349"/>
      <c r="E59" s="349"/>
      <c r="F59" s="349"/>
      <c r="G59" s="349"/>
      <c r="H59" s="349"/>
      <c r="I59" s="349"/>
      <c r="J59" s="349"/>
      <c r="K59" s="349"/>
      <c r="L59" s="349"/>
      <c r="M59" s="162"/>
    </row>
    <row r="60" spans="1:13" s="163" customFormat="1" ht="12.75" x14ac:dyDescent="0.2">
      <c r="A60" s="349"/>
      <c r="B60" s="349"/>
      <c r="C60" s="349"/>
      <c r="D60" s="349"/>
      <c r="E60" s="349"/>
      <c r="F60" s="349"/>
      <c r="G60" s="349"/>
      <c r="H60" s="349"/>
      <c r="I60" s="349"/>
      <c r="J60" s="349"/>
      <c r="K60" s="349"/>
      <c r="L60" s="349"/>
      <c r="M60" s="162"/>
    </row>
    <row r="61" spans="1:13" s="163" customFormat="1" ht="12.75" x14ac:dyDescent="0.2">
      <c r="A61" s="349"/>
      <c r="B61" s="349"/>
      <c r="C61" s="349"/>
      <c r="D61" s="349"/>
      <c r="E61" s="349"/>
      <c r="F61" s="349"/>
      <c r="G61" s="349"/>
      <c r="H61" s="349"/>
      <c r="I61" s="349"/>
      <c r="J61" s="349"/>
      <c r="K61" s="349"/>
      <c r="L61" s="349"/>
      <c r="M61" s="162"/>
    </row>
    <row r="62" spans="1:13" s="163" customFormat="1" ht="12.75" x14ac:dyDescent="0.2">
      <c r="A62" s="349"/>
      <c r="B62" s="349"/>
      <c r="C62" s="349"/>
      <c r="D62" s="349"/>
      <c r="E62" s="349"/>
      <c r="F62" s="349"/>
      <c r="G62" s="349"/>
      <c r="H62" s="349"/>
      <c r="I62" s="349"/>
      <c r="J62" s="349"/>
      <c r="K62" s="349"/>
      <c r="L62" s="349"/>
      <c r="M62" s="162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Normal="100" zoomScaleSheetLayoutView="100" workbookViewId="0">
      <selection activeCell="B26" sqref="B26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416" t="s">
        <v>284</v>
      </c>
      <c r="B1" s="416"/>
      <c r="C1" s="416"/>
      <c r="D1" s="416"/>
      <c r="E1" s="416"/>
    </row>
    <row r="2" spans="1:5" s="1" customFormat="1" ht="16.5" thickBot="1" x14ac:dyDescent="0.3">
      <c r="A2" s="133" t="s">
        <v>113</v>
      </c>
      <c r="B2" s="138" t="s">
        <v>114</v>
      </c>
      <c r="C2" s="138" t="s">
        <v>115</v>
      </c>
      <c r="D2" s="138" t="s">
        <v>116</v>
      </c>
      <c r="E2" s="134" t="s">
        <v>117</v>
      </c>
    </row>
    <row r="3" spans="1:5" s="1" customFormat="1" x14ac:dyDescent="0.25">
      <c r="A3" s="137"/>
      <c r="B3" s="137"/>
      <c r="C3" s="137"/>
      <c r="D3" s="137"/>
      <c r="E3" s="137"/>
    </row>
    <row r="4" spans="1:5" s="1" customFormat="1" x14ac:dyDescent="0.25">
      <c r="A4" s="137"/>
      <c r="B4" s="137"/>
      <c r="C4" s="137"/>
      <c r="D4" s="137"/>
      <c r="E4" s="137"/>
    </row>
    <row r="5" spans="1:5" s="1" customFormat="1" x14ac:dyDescent="0.25">
      <c r="A5" s="137"/>
      <c r="B5" s="137"/>
      <c r="C5" s="137"/>
      <c r="D5" s="137"/>
      <c r="E5" s="137"/>
    </row>
    <row r="6" spans="1:5" s="1" customFormat="1" x14ac:dyDescent="0.25">
      <c r="A6" s="53"/>
      <c r="B6" s="53"/>
      <c r="C6" s="53"/>
      <c r="D6" s="53"/>
      <c r="E6" s="53"/>
    </row>
    <row r="7" spans="1:5" s="1" customFormat="1" x14ac:dyDescent="0.25">
      <c r="A7" s="53"/>
      <c r="B7" s="53"/>
      <c r="C7" s="53"/>
      <c r="D7" s="53"/>
      <c r="E7" s="53"/>
    </row>
    <row r="8" spans="1:5" s="1" customFormat="1" x14ac:dyDescent="0.25">
      <c r="A8" s="53"/>
      <c r="B8" s="53"/>
      <c r="C8" s="53"/>
      <c r="D8" s="53"/>
      <c r="E8" s="53"/>
    </row>
    <row r="9" spans="1:5" x14ac:dyDescent="0.25">
      <c r="A9" s="3"/>
      <c r="B9" s="3"/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D11" s="18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10" zoomScale="60" zoomScaleNormal="100" workbookViewId="0">
      <selection activeCell="A10" sqref="A1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view="pageBreakPreview" topLeftCell="A13" zoomScale="120" zoomScaleNormal="100" zoomScaleSheetLayoutView="120" workbookViewId="0">
      <selection activeCell="C27" sqref="C27:J27"/>
    </sheetView>
  </sheetViews>
  <sheetFormatPr defaultRowHeight="15.75" x14ac:dyDescent="0.25"/>
  <cols>
    <col min="1" max="1" width="15.125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21" thickBot="1" x14ac:dyDescent="0.35">
      <c r="A1" s="405" t="s">
        <v>253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</row>
    <row r="2" spans="1:12" ht="15.75" customHeight="1" x14ac:dyDescent="0.25">
      <c r="A2" s="399" t="s">
        <v>219</v>
      </c>
      <c r="B2" s="401" t="s">
        <v>53</v>
      </c>
      <c r="C2" s="406" t="s">
        <v>54</v>
      </c>
      <c r="D2" s="406"/>
      <c r="E2" s="406"/>
      <c r="F2" s="406"/>
      <c r="G2" s="406" t="s">
        <v>55</v>
      </c>
      <c r="H2" s="406"/>
      <c r="I2" s="406"/>
      <c r="J2" s="406"/>
      <c r="K2" s="403" t="s">
        <v>56</v>
      </c>
      <c r="L2" s="404"/>
    </row>
    <row r="3" spans="1:12" ht="16.5" thickBot="1" x14ac:dyDescent="0.3">
      <c r="A3" s="400"/>
      <c r="B3" s="402"/>
      <c r="C3" s="257" t="s">
        <v>0</v>
      </c>
      <c r="D3" s="257" t="s">
        <v>221</v>
      </c>
      <c r="E3" s="257" t="s">
        <v>1</v>
      </c>
      <c r="F3" s="257" t="s">
        <v>221</v>
      </c>
      <c r="G3" s="257" t="s">
        <v>0</v>
      </c>
      <c r="H3" s="257" t="s">
        <v>221</v>
      </c>
      <c r="I3" s="257" t="s">
        <v>1</v>
      </c>
      <c r="J3" s="257" t="s">
        <v>221</v>
      </c>
      <c r="K3" s="257" t="s">
        <v>218</v>
      </c>
      <c r="L3" s="258" t="s">
        <v>221</v>
      </c>
    </row>
    <row r="4" spans="1:12" ht="13.5" customHeight="1" x14ac:dyDescent="0.25">
      <c r="A4" s="246" t="s">
        <v>285</v>
      </c>
      <c r="B4" s="14">
        <v>1</v>
      </c>
      <c r="C4" s="84">
        <v>142</v>
      </c>
      <c r="D4" s="84">
        <v>131</v>
      </c>
      <c r="E4" s="84">
        <v>0</v>
      </c>
      <c r="F4" s="84">
        <v>0</v>
      </c>
      <c r="G4" s="84">
        <v>0</v>
      </c>
      <c r="H4" s="84">
        <v>0</v>
      </c>
      <c r="I4" s="84">
        <v>0</v>
      </c>
      <c r="J4" s="84">
        <v>0</v>
      </c>
      <c r="K4" s="96">
        <f>+C4+E4+G4+I4</f>
        <v>142</v>
      </c>
      <c r="L4" s="247">
        <f>+D4+F4+H4+J4</f>
        <v>131</v>
      </c>
    </row>
    <row r="5" spans="1:12" ht="13.5" customHeight="1" x14ac:dyDescent="0.25">
      <c r="A5" s="242"/>
      <c r="B5" s="61">
        <v>2</v>
      </c>
      <c r="C5" s="3">
        <v>21</v>
      </c>
      <c r="D5" s="3">
        <v>20</v>
      </c>
      <c r="E5" s="3">
        <v>0</v>
      </c>
      <c r="F5" s="3">
        <v>0</v>
      </c>
      <c r="G5" s="84">
        <v>0</v>
      </c>
      <c r="H5" s="84">
        <v>0</v>
      </c>
      <c r="I5" s="84">
        <v>0</v>
      </c>
      <c r="J5" s="84">
        <v>0</v>
      </c>
      <c r="K5" s="59">
        <f t="shared" ref="K5:K31" si="0">+C5+E5+G5+I5</f>
        <v>21</v>
      </c>
      <c r="L5" s="243">
        <f t="shared" ref="L5:L31" si="1">+D5+F5+H5+J5</f>
        <v>20</v>
      </c>
    </row>
    <row r="6" spans="1:12" ht="13.5" customHeight="1" x14ac:dyDescent="0.25">
      <c r="A6" s="242"/>
      <c r="B6" s="61" t="s">
        <v>3</v>
      </c>
      <c r="C6" s="3">
        <v>1491</v>
      </c>
      <c r="D6" s="3">
        <v>1028</v>
      </c>
      <c r="E6" s="3">
        <v>1267</v>
      </c>
      <c r="F6" s="3">
        <v>637</v>
      </c>
      <c r="G6" s="84">
        <v>0</v>
      </c>
      <c r="H6" s="84">
        <v>0</v>
      </c>
      <c r="I6" s="84">
        <v>0</v>
      </c>
      <c r="J6" s="84">
        <v>0</v>
      </c>
      <c r="K6" s="59">
        <f t="shared" si="0"/>
        <v>2758</v>
      </c>
      <c r="L6" s="243">
        <f t="shared" si="1"/>
        <v>1665</v>
      </c>
    </row>
    <row r="7" spans="1:12" ht="13.5" customHeight="1" x14ac:dyDescent="0.25">
      <c r="A7" s="242"/>
      <c r="B7" s="61">
        <v>3</v>
      </c>
      <c r="C7" s="3">
        <v>69</v>
      </c>
      <c r="D7" s="3">
        <v>49</v>
      </c>
      <c r="E7" s="3">
        <v>2</v>
      </c>
      <c r="F7" s="3">
        <v>2</v>
      </c>
      <c r="G7" s="3">
        <v>102</v>
      </c>
      <c r="H7" s="3">
        <v>61</v>
      </c>
      <c r="I7" s="3">
        <v>8</v>
      </c>
      <c r="J7" s="3">
        <v>5</v>
      </c>
      <c r="K7" s="59">
        <f t="shared" si="0"/>
        <v>181</v>
      </c>
      <c r="L7" s="243">
        <f t="shared" si="1"/>
        <v>117</v>
      </c>
    </row>
    <row r="8" spans="1:12" ht="13.5" customHeight="1" x14ac:dyDescent="0.25">
      <c r="A8" s="412" t="s">
        <v>286</v>
      </c>
      <c r="B8" s="413"/>
      <c r="C8" s="81">
        <f>+SUBTOTAL(9,C4:C7)</f>
        <v>1723</v>
      </c>
      <c r="D8" s="81">
        <f>+SUBTOTAL(9,D4:D7)</f>
        <v>1228</v>
      </c>
      <c r="E8" s="81">
        <f>+SUBTOTAL(9,E4:E7)</f>
        <v>1269</v>
      </c>
      <c r="F8" s="81">
        <f>+SUBTOTAL(9,F4:F7)</f>
        <v>639</v>
      </c>
      <c r="G8" s="81">
        <f t="shared" ref="G8:J8" si="2">+SUBTOTAL(9,G4:G7)</f>
        <v>102</v>
      </c>
      <c r="H8" s="81">
        <f t="shared" si="2"/>
        <v>61</v>
      </c>
      <c r="I8" s="81">
        <f t="shared" si="2"/>
        <v>8</v>
      </c>
      <c r="J8" s="81">
        <f t="shared" si="2"/>
        <v>5</v>
      </c>
      <c r="K8" s="59">
        <f t="shared" si="0"/>
        <v>3102</v>
      </c>
      <c r="L8" s="243">
        <f t="shared" si="1"/>
        <v>1933</v>
      </c>
    </row>
    <row r="9" spans="1:12" ht="13.5" customHeight="1" x14ac:dyDescent="0.25">
      <c r="A9" s="244" t="s">
        <v>287</v>
      </c>
      <c r="B9" s="61">
        <v>1</v>
      </c>
      <c r="C9" s="3">
        <v>520</v>
      </c>
      <c r="D9" s="3">
        <v>345</v>
      </c>
      <c r="E9" s="3">
        <v>21</v>
      </c>
      <c r="F9" s="3">
        <v>13</v>
      </c>
      <c r="G9" s="3">
        <v>7</v>
      </c>
      <c r="H9" s="3">
        <v>0</v>
      </c>
      <c r="I9" s="3">
        <v>0</v>
      </c>
      <c r="J9" s="3">
        <v>0</v>
      </c>
      <c r="K9" s="59">
        <f t="shared" si="0"/>
        <v>548</v>
      </c>
      <c r="L9" s="243">
        <f t="shared" si="1"/>
        <v>358</v>
      </c>
    </row>
    <row r="10" spans="1:12" ht="13.5" customHeight="1" x14ac:dyDescent="0.25">
      <c r="A10" s="242"/>
      <c r="B10" s="61">
        <v>2</v>
      </c>
      <c r="C10" s="3">
        <v>275</v>
      </c>
      <c r="D10" s="3">
        <v>190</v>
      </c>
      <c r="E10" s="3">
        <v>12</v>
      </c>
      <c r="F10" s="3">
        <v>6</v>
      </c>
      <c r="G10" s="3">
        <v>0</v>
      </c>
      <c r="H10" s="3">
        <v>0</v>
      </c>
      <c r="I10" s="3">
        <v>0</v>
      </c>
      <c r="J10" s="3">
        <v>0</v>
      </c>
      <c r="K10" s="59">
        <f t="shared" si="0"/>
        <v>287</v>
      </c>
      <c r="L10" s="243">
        <f t="shared" si="1"/>
        <v>196</v>
      </c>
    </row>
    <row r="11" spans="1:12" ht="13.5" customHeight="1" x14ac:dyDescent="0.25">
      <c r="A11" s="242"/>
      <c r="B11" s="61" t="s">
        <v>3</v>
      </c>
      <c r="C11" s="3"/>
      <c r="D11" s="3"/>
      <c r="E11" s="3"/>
      <c r="F11" s="3"/>
      <c r="G11" s="3"/>
      <c r="H11" s="3"/>
      <c r="I11" s="3"/>
      <c r="J11" s="3"/>
      <c r="K11" s="59">
        <f t="shared" si="0"/>
        <v>0</v>
      </c>
      <c r="L11" s="243">
        <f t="shared" si="1"/>
        <v>0</v>
      </c>
    </row>
    <row r="12" spans="1:12" ht="13.5" customHeight="1" x14ac:dyDescent="0.25">
      <c r="A12" s="242"/>
      <c r="B12" s="61">
        <v>3</v>
      </c>
      <c r="C12" s="3">
        <v>151</v>
      </c>
      <c r="D12" s="3">
        <v>95</v>
      </c>
      <c r="E12" s="3">
        <v>20</v>
      </c>
      <c r="F12" s="3">
        <v>9</v>
      </c>
      <c r="G12" s="3">
        <v>4</v>
      </c>
      <c r="H12" s="3">
        <v>2</v>
      </c>
      <c r="I12" s="3">
        <v>0</v>
      </c>
      <c r="J12" s="3">
        <v>0</v>
      </c>
      <c r="K12" s="59">
        <f t="shared" si="0"/>
        <v>175</v>
      </c>
      <c r="L12" s="243">
        <f t="shared" si="1"/>
        <v>106</v>
      </c>
    </row>
    <row r="13" spans="1:12" x14ac:dyDescent="0.25">
      <c r="A13" s="412" t="s">
        <v>288</v>
      </c>
      <c r="B13" s="413"/>
      <c r="C13" s="81">
        <f>+SUBTOTAL(9,C9:C12)</f>
        <v>946</v>
      </c>
      <c r="D13" s="81">
        <f>+SUBTOTAL(9,D9:D12)</f>
        <v>630</v>
      </c>
      <c r="E13" s="81">
        <f>+SUBTOTAL(9,E9:E12)</f>
        <v>53</v>
      </c>
      <c r="F13" s="81">
        <f>+SUBTOTAL(9,F9:F12)</f>
        <v>28</v>
      </c>
      <c r="G13" s="81">
        <f t="shared" ref="G13:J13" si="3">+SUBTOTAL(9,G9:G12)</f>
        <v>11</v>
      </c>
      <c r="H13" s="81">
        <f t="shared" si="3"/>
        <v>2</v>
      </c>
      <c r="I13" s="81">
        <f t="shared" si="3"/>
        <v>0</v>
      </c>
      <c r="J13" s="81">
        <f t="shared" si="3"/>
        <v>0</v>
      </c>
      <c r="K13" s="59">
        <f t="shared" si="0"/>
        <v>1010</v>
      </c>
      <c r="L13" s="243">
        <f t="shared" si="1"/>
        <v>660</v>
      </c>
    </row>
    <row r="14" spans="1:12" x14ac:dyDescent="0.25">
      <c r="A14" s="244" t="s">
        <v>289</v>
      </c>
      <c r="B14" s="61">
        <v>1</v>
      </c>
      <c r="C14" s="3">
        <v>391</v>
      </c>
      <c r="D14" s="3">
        <v>259</v>
      </c>
      <c r="E14" s="3">
        <v>3</v>
      </c>
      <c r="F14" s="3">
        <v>2</v>
      </c>
      <c r="G14" s="3">
        <v>193</v>
      </c>
      <c r="H14" s="3">
        <v>112</v>
      </c>
      <c r="I14" s="3">
        <v>1</v>
      </c>
      <c r="J14" s="3">
        <v>1</v>
      </c>
      <c r="K14" s="59">
        <f t="shared" si="0"/>
        <v>588</v>
      </c>
      <c r="L14" s="243">
        <f t="shared" si="1"/>
        <v>374</v>
      </c>
    </row>
    <row r="15" spans="1:12" x14ac:dyDescent="0.25">
      <c r="A15" s="242"/>
      <c r="B15" s="61">
        <v>2</v>
      </c>
      <c r="C15" s="3">
        <v>243</v>
      </c>
      <c r="D15" s="3">
        <v>118</v>
      </c>
      <c r="E15" s="3">
        <v>1</v>
      </c>
      <c r="F15" s="3">
        <v>0</v>
      </c>
      <c r="G15" s="3">
        <v>59</v>
      </c>
      <c r="H15" s="3">
        <v>37</v>
      </c>
      <c r="I15" s="3">
        <v>0</v>
      </c>
      <c r="J15" s="3">
        <v>0</v>
      </c>
      <c r="K15" s="59">
        <f t="shared" si="0"/>
        <v>303</v>
      </c>
      <c r="L15" s="243">
        <f t="shared" si="1"/>
        <v>155</v>
      </c>
    </row>
    <row r="16" spans="1:12" x14ac:dyDescent="0.25">
      <c r="A16" s="242"/>
      <c r="B16" s="61" t="s">
        <v>3</v>
      </c>
      <c r="C16" s="3"/>
      <c r="D16" s="3"/>
      <c r="E16" s="3"/>
      <c r="F16" s="3"/>
      <c r="G16" s="3"/>
      <c r="H16" s="3"/>
      <c r="I16" s="3"/>
      <c r="J16" s="3"/>
      <c r="K16" s="59">
        <f t="shared" si="0"/>
        <v>0</v>
      </c>
      <c r="L16" s="243">
        <f t="shared" si="1"/>
        <v>0</v>
      </c>
    </row>
    <row r="17" spans="1:12" x14ac:dyDescent="0.25">
      <c r="A17" s="242"/>
      <c r="B17" s="61">
        <v>3</v>
      </c>
      <c r="C17" s="3">
        <v>21</v>
      </c>
      <c r="D17" s="3">
        <v>11</v>
      </c>
      <c r="E17" s="3">
        <v>0</v>
      </c>
      <c r="F17" s="3">
        <v>0</v>
      </c>
      <c r="G17" s="3">
        <v>40</v>
      </c>
      <c r="H17" s="3">
        <v>20</v>
      </c>
      <c r="I17" s="3">
        <v>1</v>
      </c>
      <c r="J17" s="3">
        <v>0</v>
      </c>
      <c r="K17" s="59">
        <f t="shared" si="0"/>
        <v>62</v>
      </c>
      <c r="L17" s="243">
        <f t="shared" si="1"/>
        <v>31</v>
      </c>
    </row>
    <row r="18" spans="1:12" x14ac:dyDescent="0.25">
      <c r="A18" s="412" t="s">
        <v>290</v>
      </c>
      <c r="B18" s="413"/>
      <c r="C18" s="81">
        <f>+SUBTOTAL(9,C14:C17)</f>
        <v>655</v>
      </c>
      <c r="D18" s="81">
        <f>+SUBTOTAL(9,D14:D17)</f>
        <v>388</v>
      </c>
      <c r="E18" s="81">
        <f>+SUBTOTAL(9,E14:E17)</f>
        <v>4</v>
      </c>
      <c r="F18" s="81">
        <f>+SUBTOTAL(9,F14:F17)</f>
        <v>2</v>
      </c>
      <c r="G18" s="81">
        <f t="shared" ref="G18:J18" si="4">+SUBTOTAL(9,G14:G17)</f>
        <v>292</v>
      </c>
      <c r="H18" s="81">
        <f t="shared" si="4"/>
        <v>169</v>
      </c>
      <c r="I18" s="81">
        <f t="shared" si="4"/>
        <v>2</v>
      </c>
      <c r="J18" s="81">
        <f t="shared" si="4"/>
        <v>1</v>
      </c>
      <c r="K18" s="59">
        <f t="shared" si="0"/>
        <v>953</v>
      </c>
      <c r="L18" s="243">
        <f t="shared" si="1"/>
        <v>560</v>
      </c>
    </row>
    <row r="19" spans="1:12" x14ac:dyDescent="0.25">
      <c r="A19" s="244" t="s">
        <v>291</v>
      </c>
      <c r="B19" s="61">
        <v>1</v>
      </c>
      <c r="C19" s="3">
        <v>349</v>
      </c>
      <c r="D19" s="3">
        <v>262</v>
      </c>
      <c r="E19" s="3">
        <v>36</v>
      </c>
      <c r="F19" s="3">
        <v>24</v>
      </c>
      <c r="G19" s="3">
        <v>53</v>
      </c>
      <c r="H19" s="3">
        <v>41</v>
      </c>
      <c r="I19" s="3">
        <v>0</v>
      </c>
      <c r="J19" s="3">
        <v>0</v>
      </c>
      <c r="K19" s="59">
        <f t="shared" si="0"/>
        <v>438</v>
      </c>
      <c r="L19" s="243">
        <f t="shared" si="1"/>
        <v>327</v>
      </c>
    </row>
    <row r="20" spans="1:12" x14ac:dyDescent="0.25">
      <c r="A20" s="242"/>
      <c r="B20" s="61">
        <v>2</v>
      </c>
      <c r="C20" s="3">
        <v>164</v>
      </c>
      <c r="D20" s="3">
        <v>126</v>
      </c>
      <c r="E20" s="3">
        <v>9</v>
      </c>
      <c r="F20" s="3">
        <v>5</v>
      </c>
      <c r="G20" s="3">
        <v>25</v>
      </c>
      <c r="H20" s="3">
        <v>20</v>
      </c>
      <c r="I20" s="3">
        <v>0</v>
      </c>
      <c r="J20" s="3">
        <v>0</v>
      </c>
      <c r="K20" s="59">
        <f t="shared" si="0"/>
        <v>198</v>
      </c>
      <c r="L20" s="243">
        <f t="shared" si="1"/>
        <v>151</v>
      </c>
    </row>
    <row r="21" spans="1:12" x14ac:dyDescent="0.25">
      <c r="A21" s="242"/>
      <c r="B21" s="61" t="s">
        <v>3</v>
      </c>
      <c r="C21" s="3"/>
      <c r="D21" s="3"/>
      <c r="E21" s="3"/>
      <c r="F21" s="3"/>
      <c r="G21" s="3"/>
      <c r="H21" s="3"/>
      <c r="I21" s="3"/>
      <c r="J21" s="3"/>
      <c r="K21" s="59">
        <f t="shared" si="0"/>
        <v>0</v>
      </c>
      <c r="L21" s="243">
        <f t="shared" si="1"/>
        <v>0</v>
      </c>
    </row>
    <row r="22" spans="1:12" x14ac:dyDescent="0.25">
      <c r="A22" s="242"/>
      <c r="B22" s="61">
        <v>3</v>
      </c>
      <c r="C22" s="3">
        <v>5</v>
      </c>
      <c r="D22" s="3">
        <v>2</v>
      </c>
      <c r="E22" s="3">
        <v>0</v>
      </c>
      <c r="F22" s="3">
        <v>0</v>
      </c>
      <c r="G22" s="3">
        <v>8</v>
      </c>
      <c r="H22" s="3">
        <v>3</v>
      </c>
      <c r="I22" s="3">
        <v>0</v>
      </c>
      <c r="J22" s="3">
        <v>0</v>
      </c>
      <c r="K22" s="59">
        <f t="shared" si="0"/>
        <v>13</v>
      </c>
      <c r="L22" s="243">
        <f t="shared" si="1"/>
        <v>5</v>
      </c>
    </row>
    <row r="23" spans="1:12" x14ac:dyDescent="0.25">
      <c r="A23" s="412" t="s">
        <v>292</v>
      </c>
      <c r="B23" s="413"/>
      <c r="C23" s="81">
        <f>+SUBTOTAL(9,C19:C22)</f>
        <v>518</v>
      </c>
      <c r="D23" s="81">
        <f>+SUBTOTAL(9,D19:D22)</f>
        <v>390</v>
      </c>
      <c r="E23" s="81">
        <f>+SUBTOTAL(9,E19:E22)</f>
        <v>45</v>
      </c>
      <c r="F23" s="81">
        <f>+SUBTOTAL(9,F19:F22)</f>
        <v>29</v>
      </c>
      <c r="G23" s="81">
        <f t="shared" ref="G23:J23" si="5">+SUBTOTAL(9,G19:G22)</f>
        <v>86</v>
      </c>
      <c r="H23" s="81">
        <f t="shared" si="5"/>
        <v>64</v>
      </c>
      <c r="I23" s="81">
        <f t="shared" si="5"/>
        <v>0</v>
      </c>
      <c r="J23" s="81">
        <f t="shared" si="5"/>
        <v>0</v>
      </c>
      <c r="K23" s="59">
        <f t="shared" si="0"/>
        <v>649</v>
      </c>
      <c r="L23" s="243">
        <f t="shared" si="1"/>
        <v>483</v>
      </c>
    </row>
    <row r="24" spans="1:12" x14ac:dyDescent="0.25">
      <c r="A24" s="244" t="s">
        <v>293</v>
      </c>
      <c r="B24" s="61">
        <v>1</v>
      </c>
      <c r="C24" s="3">
        <v>690</v>
      </c>
      <c r="D24" s="3">
        <v>545</v>
      </c>
      <c r="E24" s="3">
        <v>36</v>
      </c>
      <c r="F24" s="3">
        <v>23</v>
      </c>
      <c r="G24" s="3">
        <v>33</v>
      </c>
      <c r="H24" s="3">
        <v>26</v>
      </c>
      <c r="I24" s="3">
        <v>0</v>
      </c>
      <c r="J24" s="3">
        <v>0</v>
      </c>
      <c r="K24" s="59">
        <f t="shared" si="0"/>
        <v>759</v>
      </c>
      <c r="L24" s="243">
        <f t="shared" si="1"/>
        <v>594</v>
      </c>
    </row>
    <row r="25" spans="1:12" x14ac:dyDescent="0.25">
      <c r="A25" s="242"/>
      <c r="B25" s="61">
        <v>2</v>
      </c>
      <c r="C25" s="3">
        <v>349</v>
      </c>
      <c r="D25" s="3">
        <v>283</v>
      </c>
      <c r="E25" s="3">
        <v>15</v>
      </c>
      <c r="F25" s="3">
        <v>14</v>
      </c>
      <c r="G25" s="3">
        <v>22</v>
      </c>
      <c r="H25" s="3">
        <v>17</v>
      </c>
      <c r="I25" s="3">
        <v>0</v>
      </c>
      <c r="J25" s="3">
        <v>0</v>
      </c>
      <c r="K25" s="59">
        <f t="shared" si="0"/>
        <v>386</v>
      </c>
      <c r="L25" s="243">
        <f t="shared" si="1"/>
        <v>314</v>
      </c>
    </row>
    <row r="26" spans="1:12" x14ac:dyDescent="0.25">
      <c r="A26" s="242"/>
      <c r="B26" s="61" t="s">
        <v>3</v>
      </c>
      <c r="C26" s="3"/>
      <c r="D26" s="3"/>
      <c r="E26" s="3"/>
      <c r="F26" s="3"/>
      <c r="G26" s="3"/>
      <c r="H26" s="3"/>
      <c r="I26" s="3"/>
      <c r="J26" s="3"/>
      <c r="K26" s="59">
        <f t="shared" si="0"/>
        <v>0</v>
      </c>
      <c r="L26" s="243">
        <f t="shared" si="1"/>
        <v>0</v>
      </c>
    </row>
    <row r="27" spans="1:12" x14ac:dyDescent="0.25">
      <c r="A27" s="242"/>
      <c r="B27" s="61">
        <v>3</v>
      </c>
      <c r="C27" s="3">
        <v>60</v>
      </c>
      <c r="D27" s="3">
        <v>44</v>
      </c>
      <c r="E27" s="3">
        <v>0</v>
      </c>
      <c r="F27" s="3">
        <v>0</v>
      </c>
      <c r="G27" s="3">
        <v>19</v>
      </c>
      <c r="H27" s="3">
        <v>10</v>
      </c>
      <c r="I27" s="3">
        <v>12</v>
      </c>
      <c r="J27" s="3">
        <v>8</v>
      </c>
      <c r="K27" s="59">
        <f t="shared" si="0"/>
        <v>91</v>
      </c>
      <c r="L27" s="243">
        <f t="shared" si="1"/>
        <v>62</v>
      </c>
    </row>
    <row r="28" spans="1:12" x14ac:dyDescent="0.25">
      <c r="A28" s="412" t="s">
        <v>294</v>
      </c>
      <c r="B28" s="413"/>
      <c r="C28" s="81">
        <f>+SUBTOTAL(9,C24:C27)</f>
        <v>1099</v>
      </c>
      <c r="D28" s="81">
        <f>+SUBTOTAL(9,D24:D27)</f>
        <v>872</v>
      </c>
      <c r="E28" s="81">
        <f>+SUBTOTAL(9,E24:E27)</f>
        <v>51</v>
      </c>
      <c r="F28" s="81">
        <f>+SUBTOTAL(9,F24:F27)</f>
        <v>37</v>
      </c>
      <c r="G28" s="81">
        <f t="shared" ref="G28:J28" si="6">+SUBTOTAL(9,G24:G27)</f>
        <v>74</v>
      </c>
      <c r="H28" s="81">
        <f t="shared" si="6"/>
        <v>53</v>
      </c>
      <c r="I28" s="81">
        <f t="shared" si="6"/>
        <v>12</v>
      </c>
      <c r="J28" s="81">
        <f t="shared" si="6"/>
        <v>8</v>
      </c>
      <c r="K28" s="59">
        <f t="shared" si="0"/>
        <v>1236</v>
      </c>
      <c r="L28" s="243">
        <f t="shared" si="1"/>
        <v>970</v>
      </c>
    </row>
    <row r="29" spans="1:12" x14ac:dyDescent="0.25">
      <c r="A29" s="244" t="s">
        <v>295</v>
      </c>
      <c r="B29" s="61">
        <v>1</v>
      </c>
      <c r="C29" s="3">
        <v>73</v>
      </c>
      <c r="D29" s="3">
        <v>14</v>
      </c>
      <c r="E29" s="3">
        <v>8</v>
      </c>
      <c r="F29" s="3">
        <v>4</v>
      </c>
      <c r="G29" s="3">
        <v>0</v>
      </c>
      <c r="H29" s="3">
        <v>0</v>
      </c>
      <c r="I29" s="3">
        <v>0</v>
      </c>
      <c r="J29" s="3">
        <v>0</v>
      </c>
      <c r="K29" s="59">
        <f t="shared" si="0"/>
        <v>81</v>
      </c>
      <c r="L29" s="243">
        <f t="shared" si="1"/>
        <v>18</v>
      </c>
    </row>
    <row r="30" spans="1:12" x14ac:dyDescent="0.25">
      <c r="A30" s="242"/>
      <c r="B30" s="61">
        <v>2</v>
      </c>
      <c r="C30" s="3"/>
      <c r="D30" s="3"/>
      <c r="E30" s="3"/>
      <c r="F30" s="3"/>
      <c r="G30" s="3"/>
      <c r="H30" s="3"/>
      <c r="I30" s="3"/>
      <c r="J30" s="3"/>
      <c r="K30" s="59">
        <f t="shared" si="0"/>
        <v>0</v>
      </c>
      <c r="L30" s="243">
        <f t="shared" si="1"/>
        <v>0</v>
      </c>
    </row>
    <row r="31" spans="1:12" x14ac:dyDescent="0.25">
      <c r="A31" s="242"/>
      <c r="B31" s="61" t="s">
        <v>3</v>
      </c>
      <c r="C31" s="3"/>
      <c r="D31" s="3"/>
      <c r="E31" s="3"/>
      <c r="F31" s="3"/>
      <c r="G31" s="3"/>
      <c r="H31" s="3"/>
      <c r="I31" s="3"/>
      <c r="J31" s="3"/>
      <c r="K31" s="59">
        <f t="shared" si="0"/>
        <v>0</v>
      </c>
      <c r="L31" s="243">
        <f t="shared" si="1"/>
        <v>0</v>
      </c>
    </row>
    <row r="32" spans="1:12" x14ac:dyDescent="0.25">
      <c r="A32" s="242"/>
      <c r="B32" s="61">
        <v>3</v>
      </c>
      <c r="C32" s="3"/>
      <c r="D32" s="3"/>
      <c r="E32" s="3"/>
      <c r="F32" s="3"/>
      <c r="G32" s="3"/>
      <c r="H32" s="3"/>
      <c r="I32" s="3"/>
      <c r="J32" s="3"/>
      <c r="K32" s="59">
        <f>+C32+E32+G32+I32</f>
        <v>0</v>
      </c>
      <c r="L32" s="243">
        <f>+D32+F32+H32+J32</f>
        <v>0</v>
      </c>
    </row>
    <row r="33" spans="1:12" ht="16.5" thickBot="1" x14ac:dyDescent="0.3">
      <c r="A33" s="414" t="s">
        <v>160</v>
      </c>
      <c r="B33" s="415"/>
      <c r="C33" s="145">
        <f>+SUBTOTAL(9,C29:C32)</f>
        <v>73</v>
      </c>
      <c r="D33" s="145">
        <f>+SUBTOTAL(9,D29:D32)</f>
        <v>14</v>
      </c>
      <c r="E33" s="145">
        <f>+SUBTOTAL(9,E29:E32)</f>
        <v>8</v>
      </c>
      <c r="F33" s="145">
        <f>+SUBTOTAL(9,F29:F32)</f>
        <v>4</v>
      </c>
      <c r="G33" s="145">
        <f t="shared" ref="G33:J33" si="7">+SUBTOTAL(9,G29:G32)</f>
        <v>0</v>
      </c>
      <c r="H33" s="145">
        <f t="shared" si="7"/>
        <v>0</v>
      </c>
      <c r="I33" s="145">
        <f t="shared" si="7"/>
        <v>0</v>
      </c>
      <c r="J33" s="145">
        <f t="shared" si="7"/>
        <v>0</v>
      </c>
      <c r="K33" s="147">
        <f t="shared" ref="K33:K38" si="8">+C33+E33+G33+I33</f>
        <v>81</v>
      </c>
      <c r="L33" s="251">
        <f t="shared" ref="L33:L38" si="9">+D33+F33+H33+J33</f>
        <v>18</v>
      </c>
    </row>
    <row r="34" spans="1:12" x14ac:dyDescent="0.25">
      <c r="A34" s="409" t="s">
        <v>151</v>
      </c>
      <c r="B34" s="253">
        <v>1</v>
      </c>
      <c r="C34" s="213">
        <f t="shared" ref="C34:F37" si="10">+C4+C9+C14+C19+C24+C29</f>
        <v>2165</v>
      </c>
      <c r="D34" s="213">
        <f t="shared" si="10"/>
        <v>1556</v>
      </c>
      <c r="E34" s="213">
        <f t="shared" si="10"/>
        <v>104</v>
      </c>
      <c r="F34" s="213">
        <f t="shared" si="10"/>
        <v>66</v>
      </c>
      <c r="G34" s="213">
        <f t="shared" ref="G34:J34" si="11">+G4+G9+G14+G19+G24+G29</f>
        <v>286</v>
      </c>
      <c r="H34" s="213">
        <f t="shared" si="11"/>
        <v>179</v>
      </c>
      <c r="I34" s="213">
        <f t="shared" si="11"/>
        <v>1</v>
      </c>
      <c r="J34" s="213">
        <f t="shared" si="11"/>
        <v>1</v>
      </c>
      <c r="K34" s="213">
        <f t="shared" si="8"/>
        <v>2556</v>
      </c>
      <c r="L34" s="214">
        <f t="shared" si="9"/>
        <v>1802</v>
      </c>
    </row>
    <row r="35" spans="1:12" x14ac:dyDescent="0.25">
      <c r="A35" s="410"/>
      <c r="B35" s="139">
        <v>2</v>
      </c>
      <c r="C35" s="59">
        <f t="shared" si="10"/>
        <v>1052</v>
      </c>
      <c r="D35" s="59">
        <f t="shared" si="10"/>
        <v>737</v>
      </c>
      <c r="E35" s="59">
        <f t="shared" si="10"/>
        <v>37</v>
      </c>
      <c r="F35" s="59">
        <f t="shared" si="10"/>
        <v>25</v>
      </c>
      <c r="G35" s="59">
        <f t="shared" ref="G35:J35" si="12">+G5+G10+G15+G20+G25+G30</f>
        <v>106</v>
      </c>
      <c r="H35" s="59">
        <f t="shared" si="12"/>
        <v>74</v>
      </c>
      <c r="I35" s="59">
        <f t="shared" si="12"/>
        <v>0</v>
      </c>
      <c r="J35" s="59">
        <f t="shared" si="12"/>
        <v>0</v>
      </c>
      <c r="K35" s="59">
        <f t="shared" si="8"/>
        <v>1195</v>
      </c>
      <c r="L35" s="243">
        <f t="shared" si="9"/>
        <v>836</v>
      </c>
    </row>
    <row r="36" spans="1:12" x14ac:dyDescent="0.25">
      <c r="A36" s="410"/>
      <c r="B36" s="139" t="s">
        <v>3</v>
      </c>
      <c r="C36" s="59">
        <f t="shared" si="10"/>
        <v>1491</v>
      </c>
      <c r="D36" s="59">
        <f t="shared" si="10"/>
        <v>1028</v>
      </c>
      <c r="E36" s="59">
        <f t="shared" si="10"/>
        <v>1267</v>
      </c>
      <c r="F36" s="59">
        <f t="shared" si="10"/>
        <v>637</v>
      </c>
      <c r="G36" s="59">
        <f t="shared" ref="G36:J36" si="13">+G6+G11+G16+G21+G26+G31</f>
        <v>0</v>
      </c>
      <c r="H36" s="59">
        <f t="shared" si="13"/>
        <v>0</v>
      </c>
      <c r="I36" s="59">
        <f t="shared" si="13"/>
        <v>0</v>
      </c>
      <c r="J36" s="59">
        <f t="shared" si="13"/>
        <v>0</v>
      </c>
      <c r="K36" s="59">
        <f t="shared" si="8"/>
        <v>2758</v>
      </c>
      <c r="L36" s="243">
        <f t="shared" si="9"/>
        <v>1665</v>
      </c>
    </row>
    <row r="37" spans="1:12" ht="16.5" thickBot="1" x14ac:dyDescent="0.3">
      <c r="A37" s="411"/>
      <c r="B37" s="259">
        <v>3</v>
      </c>
      <c r="C37" s="196">
        <f t="shared" si="10"/>
        <v>306</v>
      </c>
      <c r="D37" s="196">
        <f t="shared" si="10"/>
        <v>201</v>
      </c>
      <c r="E37" s="196">
        <f t="shared" si="10"/>
        <v>22</v>
      </c>
      <c r="F37" s="196">
        <f t="shared" si="10"/>
        <v>11</v>
      </c>
      <c r="G37" s="196">
        <f t="shared" ref="G37:J37" si="14">+G7+G12+G17+G22+G27+G32</f>
        <v>173</v>
      </c>
      <c r="H37" s="196">
        <f t="shared" si="14"/>
        <v>96</v>
      </c>
      <c r="I37" s="196">
        <f t="shared" si="14"/>
        <v>21</v>
      </c>
      <c r="J37" s="196">
        <f t="shared" si="14"/>
        <v>13</v>
      </c>
      <c r="K37" s="196">
        <f t="shared" si="8"/>
        <v>522</v>
      </c>
      <c r="L37" s="197">
        <f t="shared" si="9"/>
        <v>321</v>
      </c>
    </row>
    <row r="38" spans="1:12" ht="16.5" thickBot="1" x14ac:dyDescent="0.3">
      <c r="A38" s="407" t="s">
        <v>152</v>
      </c>
      <c r="B38" s="408"/>
      <c r="C38" s="209">
        <f>SUM(C34:C37)</f>
        <v>5014</v>
      </c>
      <c r="D38" s="209">
        <f>SUM(D34:D37)</f>
        <v>3522</v>
      </c>
      <c r="E38" s="209">
        <f>SUM(E34:E37)</f>
        <v>1430</v>
      </c>
      <c r="F38" s="209">
        <f>SUM(F34:F37)</f>
        <v>739</v>
      </c>
      <c r="G38" s="209">
        <f t="shared" ref="G38:J38" si="15">SUM(G34:G37)</f>
        <v>565</v>
      </c>
      <c r="H38" s="209">
        <f t="shared" si="15"/>
        <v>349</v>
      </c>
      <c r="I38" s="209">
        <f t="shared" si="15"/>
        <v>22</v>
      </c>
      <c r="J38" s="209">
        <f t="shared" si="15"/>
        <v>14</v>
      </c>
      <c r="K38" s="209">
        <f t="shared" si="8"/>
        <v>7031</v>
      </c>
      <c r="L38" s="210">
        <f t="shared" si="9"/>
        <v>4624</v>
      </c>
    </row>
    <row r="39" spans="1:12" s="70" customFormat="1" x14ac:dyDescent="0.25">
      <c r="A39" s="82"/>
      <c r="C39" s="68"/>
    </row>
    <row r="40" spans="1:12" x14ac:dyDescent="0.25">
      <c r="A40" t="s">
        <v>57</v>
      </c>
    </row>
  </sheetData>
  <mergeCells count="14">
    <mergeCell ref="A38:B38"/>
    <mergeCell ref="A34:A37"/>
    <mergeCell ref="A8:B8"/>
    <mergeCell ref="A13:B13"/>
    <mergeCell ref="A18:B18"/>
    <mergeCell ref="A23:B23"/>
    <mergeCell ref="A28:B28"/>
    <mergeCell ref="A33:B33"/>
    <mergeCell ref="A2:A3"/>
    <mergeCell ref="B2:B3"/>
    <mergeCell ref="K2:L2"/>
    <mergeCell ref="A1:L1"/>
    <mergeCell ref="C2:F2"/>
    <mergeCell ref="G2:J2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140" zoomScaleNormal="100" zoomScaleSheetLayoutView="140" workbookViewId="0">
      <selection activeCell="B3" sqref="B3"/>
    </sheetView>
  </sheetViews>
  <sheetFormatPr defaultRowHeight="15.75" x14ac:dyDescent="0.25"/>
  <cols>
    <col min="1" max="1" width="10.625" customWidth="1"/>
    <col min="2" max="2" width="10.625" style="309" customWidth="1"/>
    <col min="3" max="6" width="10.625" customWidth="1"/>
    <col min="7" max="7" width="11.5" customWidth="1"/>
  </cols>
  <sheetData>
    <row r="1" spans="1:7" ht="20.25" x14ac:dyDescent="0.3">
      <c r="A1" s="416" t="s">
        <v>4</v>
      </c>
      <c r="B1" s="417"/>
      <c r="C1" s="417"/>
      <c r="D1" s="417"/>
      <c r="E1" s="417"/>
      <c r="F1" s="417"/>
      <c r="G1" s="417"/>
    </row>
    <row r="2" spans="1:7" ht="16.5" thickBot="1" x14ac:dyDescent="0.3">
      <c r="A2" s="418" t="s">
        <v>54</v>
      </c>
      <c r="B2" s="418"/>
      <c r="C2" s="418"/>
      <c r="D2" s="418"/>
      <c r="E2" s="418"/>
      <c r="F2" s="418"/>
      <c r="G2" s="418"/>
    </row>
    <row r="3" spans="1:7" ht="16.5" thickBot="1" x14ac:dyDescent="0.3">
      <c r="A3" s="124" t="s">
        <v>48</v>
      </c>
      <c r="B3" s="305">
        <v>2018</v>
      </c>
      <c r="C3" s="99">
        <v>2017</v>
      </c>
      <c r="D3" s="99">
        <v>2016</v>
      </c>
      <c r="E3" s="99">
        <v>2015</v>
      </c>
      <c r="F3" s="99">
        <v>2014</v>
      </c>
      <c r="G3" s="99">
        <v>2013</v>
      </c>
    </row>
    <row r="4" spans="1:7" x14ac:dyDescent="0.25">
      <c r="A4" s="14">
        <v>1</v>
      </c>
      <c r="B4" s="306">
        <v>2269</v>
      </c>
      <c r="C4" s="84">
        <v>2366</v>
      </c>
      <c r="D4" s="84">
        <v>2475</v>
      </c>
      <c r="E4" s="84">
        <v>2611</v>
      </c>
      <c r="F4" s="84">
        <v>2909</v>
      </c>
      <c r="G4" s="84">
        <v>3141</v>
      </c>
    </row>
    <row r="5" spans="1:7" x14ac:dyDescent="0.25">
      <c r="A5" s="2">
        <v>2</v>
      </c>
      <c r="B5" s="307">
        <v>1089</v>
      </c>
      <c r="C5" s="3">
        <v>1190</v>
      </c>
      <c r="D5" s="3">
        <v>1298</v>
      </c>
      <c r="E5" s="3">
        <v>1326</v>
      </c>
      <c r="F5" s="3">
        <v>1427</v>
      </c>
      <c r="G5" s="3">
        <v>1472</v>
      </c>
    </row>
    <row r="6" spans="1:7" x14ac:dyDescent="0.25">
      <c r="A6" s="2" t="s">
        <v>3</v>
      </c>
      <c r="B6" s="307">
        <v>2758</v>
      </c>
      <c r="C6" s="3">
        <v>2706</v>
      </c>
      <c r="D6" s="3">
        <v>2536</v>
      </c>
      <c r="E6" s="3">
        <v>2430</v>
      </c>
      <c r="F6" s="3">
        <v>2296</v>
      </c>
      <c r="G6" s="3">
        <v>2202</v>
      </c>
    </row>
    <row r="7" spans="1:7" x14ac:dyDescent="0.25">
      <c r="A7" s="2">
        <v>3</v>
      </c>
      <c r="B7" s="307">
        <v>328</v>
      </c>
      <c r="C7" s="3">
        <v>333</v>
      </c>
      <c r="D7" s="3">
        <v>356</v>
      </c>
      <c r="E7" s="3">
        <v>347</v>
      </c>
      <c r="F7" s="3">
        <v>345</v>
      </c>
      <c r="G7" s="3">
        <v>391</v>
      </c>
    </row>
    <row r="8" spans="1:7" x14ac:dyDescent="0.25">
      <c r="A8" s="139" t="s">
        <v>56</v>
      </c>
      <c r="B8" s="307">
        <f t="shared" ref="B8:G8" si="0">SUM(B4:B7)</f>
        <v>6444</v>
      </c>
      <c r="C8" s="59">
        <f t="shared" si="0"/>
        <v>6595</v>
      </c>
      <c r="D8" s="59">
        <f t="shared" si="0"/>
        <v>6665</v>
      </c>
      <c r="E8" s="59">
        <f t="shared" si="0"/>
        <v>6714</v>
      </c>
      <c r="F8" s="59">
        <f t="shared" si="0"/>
        <v>6977</v>
      </c>
      <c r="G8" s="59">
        <f t="shared" si="0"/>
        <v>7206</v>
      </c>
    </row>
    <row r="9" spans="1:7" ht="16.5" thickBot="1" x14ac:dyDescent="0.3">
      <c r="A9" s="418" t="s">
        <v>55</v>
      </c>
      <c r="B9" s="418"/>
      <c r="C9" s="418"/>
      <c r="D9" s="418"/>
      <c r="E9" s="418"/>
      <c r="F9" s="418"/>
      <c r="G9" s="418"/>
    </row>
    <row r="10" spans="1:7" ht="16.5" thickBot="1" x14ac:dyDescent="0.3">
      <c r="A10" s="124" t="s">
        <v>48</v>
      </c>
      <c r="B10" s="305">
        <v>2018</v>
      </c>
      <c r="C10" s="99">
        <v>2017</v>
      </c>
      <c r="D10" s="99">
        <v>2016</v>
      </c>
      <c r="E10" s="99">
        <v>2015</v>
      </c>
      <c r="F10" s="99">
        <v>2014</v>
      </c>
      <c r="G10" s="99">
        <v>2013</v>
      </c>
    </row>
    <row r="11" spans="1:7" x14ac:dyDescent="0.25">
      <c r="A11" s="14">
        <v>1</v>
      </c>
      <c r="B11" s="306">
        <v>287</v>
      </c>
      <c r="C11" s="84">
        <v>330</v>
      </c>
      <c r="D11" s="84">
        <v>345</v>
      </c>
      <c r="E11" s="84">
        <v>298</v>
      </c>
      <c r="F11" s="84">
        <v>367</v>
      </c>
      <c r="G11" s="84">
        <v>451</v>
      </c>
    </row>
    <row r="12" spans="1:7" x14ac:dyDescent="0.25">
      <c r="A12" s="2">
        <v>2</v>
      </c>
      <c r="B12" s="307">
        <v>106</v>
      </c>
      <c r="C12" s="3">
        <v>92</v>
      </c>
      <c r="D12" s="3">
        <v>139</v>
      </c>
      <c r="E12" s="3">
        <v>196</v>
      </c>
      <c r="F12" s="3">
        <v>234</v>
      </c>
      <c r="G12" s="3">
        <v>254</v>
      </c>
    </row>
    <row r="13" spans="1:7" x14ac:dyDescent="0.25">
      <c r="A13" s="54" t="s">
        <v>3</v>
      </c>
      <c r="B13" s="307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54">
        <v>3</v>
      </c>
      <c r="B14" s="307">
        <v>194</v>
      </c>
      <c r="C14" s="3">
        <v>198</v>
      </c>
      <c r="D14" s="3">
        <v>208</v>
      </c>
      <c r="E14" s="3">
        <v>214</v>
      </c>
      <c r="F14" s="3">
        <v>243</v>
      </c>
      <c r="G14" s="3">
        <v>246</v>
      </c>
    </row>
    <row r="15" spans="1:7" x14ac:dyDescent="0.25">
      <c r="A15" s="139" t="s">
        <v>56</v>
      </c>
      <c r="B15" s="307">
        <f t="shared" ref="B15:G15" si="1">SUM(B11:B14)</f>
        <v>587</v>
      </c>
      <c r="C15" s="59">
        <f t="shared" si="1"/>
        <v>620</v>
      </c>
      <c r="D15" s="59">
        <f t="shared" si="1"/>
        <v>692</v>
      </c>
      <c r="E15" s="59">
        <f t="shared" si="1"/>
        <v>708</v>
      </c>
      <c r="F15" s="59">
        <f t="shared" si="1"/>
        <v>844</v>
      </c>
      <c r="G15" s="59">
        <f t="shared" si="1"/>
        <v>951</v>
      </c>
    </row>
    <row r="16" spans="1:7" ht="16.5" thickBot="1" x14ac:dyDescent="0.3">
      <c r="A16" s="419" t="s">
        <v>161</v>
      </c>
      <c r="B16" s="419"/>
      <c r="C16" s="419"/>
      <c r="D16" s="419"/>
      <c r="E16" s="419"/>
      <c r="F16" s="419"/>
      <c r="G16" s="419"/>
    </row>
    <row r="17" spans="1:7" ht="16.5" thickBot="1" x14ac:dyDescent="0.3">
      <c r="A17" s="124" t="s">
        <v>58</v>
      </c>
      <c r="B17" s="305">
        <v>2018</v>
      </c>
      <c r="C17" s="99">
        <v>2017</v>
      </c>
      <c r="D17" s="99">
        <v>2016</v>
      </c>
      <c r="E17" s="99">
        <v>2015</v>
      </c>
      <c r="F17" s="99">
        <v>2014</v>
      </c>
      <c r="G17" s="99">
        <v>2013</v>
      </c>
    </row>
    <row r="18" spans="1:7" x14ac:dyDescent="0.25">
      <c r="A18" s="152">
        <v>1</v>
      </c>
      <c r="B18" s="306">
        <f t="shared" ref="B18:G18" si="2">+B11+B4</f>
        <v>2556</v>
      </c>
      <c r="C18" s="96">
        <f t="shared" si="2"/>
        <v>2696</v>
      </c>
      <c r="D18" s="96">
        <f t="shared" si="2"/>
        <v>2820</v>
      </c>
      <c r="E18" s="96">
        <f t="shared" si="2"/>
        <v>2909</v>
      </c>
      <c r="F18" s="96">
        <f t="shared" si="2"/>
        <v>3276</v>
      </c>
      <c r="G18" s="96">
        <f t="shared" si="2"/>
        <v>3592</v>
      </c>
    </row>
    <row r="19" spans="1:7" x14ac:dyDescent="0.25">
      <c r="A19" s="152">
        <v>2</v>
      </c>
      <c r="B19" s="306">
        <f t="shared" ref="B19:G19" si="3">+B12+B5</f>
        <v>1195</v>
      </c>
      <c r="C19" s="96">
        <f t="shared" si="3"/>
        <v>1282</v>
      </c>
      <c r="D19" s="96">
        <f t="shared" si="3"/>
        <v>1437</v>
      </c>
      <c r="E19" s="96">
        <f t="shared" si="3"/>
        <v>1522</v>
      </c>
      <c r="F19" s="96">
        <f t="shared" si="3"/>
        <v>1661</v>
      </c>
      <c r="G19" s="96">
        <f t="shared" si="3"/>
        <v>1726</v>
      </c>
    </row>
    <row r="20" spans="1:7" x14ac:dyDescent="0.25">
      <c r="A20" s="139" t="s">
        <v>3</v>
      </c>
      <c r="B20" s="306">
        <f t="shared" ref="B20:G20" si="4">+B13+B6</f>
        <v>2758</v>
      </c>
      <c r="C20" s="96">
        <f t="shared" si="4"/>
        <v>2706</v>
      </c>
      <c r="D20" s="96">
        <f t="shared" si="4"/>
        <v>2536</v>
      </c>
      <c r="E20" s="96">
        <f t="shared" si="4"/>
        <v>2430</v>
      </c>
      <c r="F20" s="96">
        <f t="shared" si="4"/>
        <v>2296</v>
      </c>
      <c r="G20" s="96">
        <f t="shared" si="4"/>
        <v>2202</v>
      </c>
    </row>
    <row r="21" spans="1:7" x14ac:dyDescent="0.25">
      <c r="A21" s="139">
        <v>3</v>
      </c>
      <c r="B21" s="306">
        <f t="shared" ref="B21:G21" si="5">+B14+B7</f>
        <v>522</v>
      </c>
      <c r="C21" s="96">
        <f t="shared" si="5"/>
        <v>531</v>
      </c>
      <c r="D21" s="96">
        <f t="shared" si="5"/>
        <v>564</v>
      </c>
      <c r="E21" s="96">
        <f t="shared" si="5"/>
        <v>561</v>
      </c>
      <c r="F21" s="96">
        <f t="shared" si="5"/>
        <v>588</v>
      </c>
      <c r="G21" s="96">
        <f t="shared" si="5"/>
        <v>637</v>
      </c>
    </row>
    <row r="22" spans="1:7" x14ac:dyDescent="0.25">
      <c r="A22" s="139" t="s">
        <v>56</v>
      </c>
      <c r="B22" s="307">
        <f t="shared" ref="B22:G22" si="6">SUM(B18:B21)</f>
        <v>7031</v>
      </c>
      <c r="C22" s="59">
        <f t="shared" si="6"/>
        <v>7215</v>
      </c>
      <c r="D22" s="59">
        <f t="shared" si="6"/>
        <v>7357</v>
      </c>
      <c r="E22" s="59">
        <f t="shared" si="6"/>
        <v>7422</v>
      </c>
      <c r="F22" s="59">
        <f t="shared" si="6"/>
        <v>7821</v>
      </c>
      <c r="G22" s="59">
        <f t="shared" si="6"/>
        <v>8157</v>
      </c>
    </row>
    <row r="23" spans="1:7" s="70" customFormat="1" x14ac:dyDescent="0.25">
      <c r="A23" s="68"/>
      <c r="B23" s="308"/>
      <c r="C23" s="68"/>
      <c r="D23" s="68"/>
      <c r="E23" s="68"/>
      <c r="F23" s="68"/>
      <c r="G23" s="68"/>
    </row>
    <row r="24" spans="1:7" x14ac:dyDescent="0.25">
      <c r="A24" t="s">
        <v>57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topLeftCell="A13" zoomScale="130" zoomScaleNormal="100" zoomScaleSheetLayoutView="130" workbookViewId="0">
      <selection activeCell="C27" sqref="C27:J27"/>
    </sheetView>
  </sheetViews>
  <sheetFormatPr defaultRowHeight="15.75" x14ac:dyDescent="0.25"/>
  <cols>
    <col min="1" max="1" width="13.875" customWidth="1"/>
    <col min="2" max="2" width="10.5" customWidth="1"/>
    <col min="3" max="3" width="6.5" customWidth="1"/>
    <col min="4" max="4" width="8" customWidth="1"/>
    <col min="5" max="6" width="9.375" customWidth="1"/>
    <col min="7" max="7" width="9.125" customWidth="1"/>
    <col min="8" max="8" width="8.25" customWidth="1"/>
    <col min="9" max="9" width="7.625" customWidth="1"/>
    <col min="10" max="10" width="8.125" customWidth="1"/>
    <col min="11" max="11" width="8.625" customWidth="1"/>
    <col min="12" max="12" width="8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 x14ac:dyDescent="0.3">
      <c r="A1" s="420" t="s">
        <v>254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13" x14ac:dyDescent="0.25">
      <c r="A2" s="424" t="s">
        <v>219</v>
      </c>
      <c r="B2" s="421" t="s">
        <v>223</v>
      </c>
      <c r="C2" s="421" t="s">
        <v>54</v>
      </c>
      <c r="D2" s="421"/>
      <c r="E2" s="421"/>
      <c r="F2" s="421"/>
      <c r="G2" s="421" t="s">
        <v>55</v>
      </c>
      <c r="H2" s="421"/>
      <c r="I2" s="421"/>
      <c r="J2" s="421"/>
      <c r="K2" s="422" t="s">
        <v>56</v>
      </c>
      <c r="L2" s="423"/>
      <c r="M2" s="5"/>
    </row>
    <row r="3" spans="1:13" ht="32.25" thickBot="1" x14ac:dyDescent="0.3">
      <c r="A3" s="425"/>
      <c r="B3" s="426"/>
      <c r="C3" s="248" t="s">
        <v>0</v>
      </c>
      <c r="D3" s="249" t="s">
        <v>221</v>
      </c>
      <c r="E3" s="248" t="s">
        <v>1</v>
      </c>
      <c r="F3" s="249" t="s">
        <v>221</v>
      </c>
      <c r="G3" s="248" t="s">
        <v>0</v>
      </c>
      <c r="H3" s="249" t="s">
        <v>221</v>
      </c>
      <c r="I3" s="248" t="s">
        <v>1</v>
      </c>
      <c r="J3" s="249" t="s">
        <v>221</v>
      </c>
      <c r="K3" s="191" t="s">
        <v>218</v>
      </c>
      <c r="L3" s="250" t="s">
        <v>221</v>
      </c>
      <c r="M3" s="5"/>
    </row>
    <row r="4" spans="1:13" x14ac:dyDescent="0.25">
      <c r="A4" s="246" t="s">
        <v>285</v>
      </c>
      <c r="B4" s="14">
        <v>1</v>
      </c>
      <c r="C4" s="84">
        <v>55</v>
      </c>
      <c r="D4" s="84">
        <v>50</v>
      </c>
      <c r="E4" s="84">
        <v>0</v>
      </c>
      <c r="F4" s="84">
        <v>0</v>
      </c>
      <c r="G4" s="84">
        <v>0</v>
      </c>
      <c r="H4" s="84">
        <v>0</v>
      </c>
      <c r="I4" s="84">
        <v>0</v>
      </c>
      <c r="J4" s="84">
        <v>0</v>
      </c>
      <c r="K4" s="241">
        <f t="shared" ref="K4:L6" si="0">+C4+E4+G4+I4</f>
        <v>55</v>
      </c>
      <c r="L4" s="247">
        <f t="shared" si="0"/>
        <v>50</v>
      </c>
    </row>
    <row r="5" spans="1:13" x14ac:dyDescent="0.25">
      <c r="A5" s="194"/>
      <c r="B5" s="61">
        <v>2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81">
        <f t="shared" si="0"/>
        <v>0</v>
      </c>
      <c r="L5" s="243">
        <f t="shared" si="0"/>
        <v>0</v>
      </c>
    </row>
    <row r="6" spans="1:13" x14ac:dyDescent="0.25">
      <c r="A6" s="194"/>
      <c r="B6" s="61" t="s">
        <v>3</v>
      </c>
      <c r="C6" s="3">
        <v>212</v>
      </c>
      <c r="D6" s="3">
        <v>138</v>
      </c>
      <c r="E6" s="3">
        <v>130</v>
      </c>
      <c r="F6" s="3">
        <v>66</v>
      </c>
      <c r="G6" s="3">
        <v>0</v>
      </c>
      <c r="H6" s="3">
        <v>0</v>
      </c>
      <c r="I6" s="3">
        <v>0</v>
      </c>
      <c r="J6" s="3">
        <v>0</v>
      </c>
      <c r="K6" s="81">
        <f t="shared" si="0"/>
        <v>342</v>
      </c>
      <c r="L6" s="243">
        <f t="shared" si="0"/>
        <v>204</v>
      </c>
    </row>
    <row r="7" spans="1:13" x14ac:dyDescent="0.25">
      <c r="A7" s="194"/>
      <c r="B7" s="61">
        <v>3</v>
      </c>
      <c r="C7" s="3">
        <v>10</v>
      </c>
      <c r="D7" s="3">
        <v>7</v>
      </c>
      <c r="E7" s="3">
        <v>0</v>
      </c>
      <c r="F7" s="3">
        <v>0</v>
      </c>
      <c r="G7" s="3">
        <v>14</v>
      </c>
      <c r="H7" s="3">
        <v>6</v>
      </c>
      <c r="I7" s="3">
        <v>0</v>
      </c>
      <c r="J7" s="3">
        <v>0</v>
      </c>
      <c r="K7" s="81">
        <f t="shared" ref="K7:K38" si="1">+C7+E7+G7+I7</f>
        <v>24</v>
      </c>
      <c r="L7" s="243">
        <f t="shared" ref="L7:L38" si="2">+D7+F7+H7+J7</f>
        <v>13</v>
      </c>
    </row>
    <row r="8" spans="1:13" x14ac:dyDescent="0.25">
      <c r="A8" s="412" t="s">
        <v>296</v>
      </c>
      <c r="B8" s="413"/>
      <c r="C8" s="59">
        <f>SUM(C4:C7)</f>
        <v>277</v>
      </c>
      <c r="D8" s="59">
        <f>SUM(D4:D7)</f>
        <v>195</v>
      </c>
      <c r="E8" s="59">
        <f>SUM(E4:E7)</f>
        <v>130</v>
      </c>
      <c r="F8" s="59">
        <f>SUM(F4:F7)</f>
        <v>66</v>
      </c>
      <c r="G8" s="59">
        <f>SUM(G4:G7)</f>
        <v>14</v>
      </c>
      <c r="H8" s="59">
        <f t="shared" ref="H8:J8" si="3">SUM(H4:H7)</f>
        <v>6</v>
      </c>
      <c r="I8" s="59">
        <f t="shared" si="3"/>
        <v>0</v>
      </c>
      <c r="J8" s="59">
        <f t="shared" si="3"/>
        <v>0</v>
      </c>
      <c r="K8" s="81">
        <f>+C8+E8+G8+I8</f>
        <v>421</v>
      </c>
      <c r="L8" s="243">
        <f t="shared" ref="L8" si="4">+D8+F8+H8+J8</f>
        <v>267</v>
      </c>
    </row>
    <row r="9" spans="1:13" x14ac:dyDescent="0.25">
      <c r="A9" s="244" t="s">
        <v>287</v>
      </c>
      <c r="B9" s="61">
        <v>1</v>
      </c>
      <c r="C9" s="3">
        <v>130</v>
      </c>
      <c r="D9" s="3">
        <v>86</v>
      </c>
      <c r="E9" s="3">
        <v>1</v>
      </c>
      <c r="F9" s="3">
        <v>0</v>
      </c>
      <c r="G9" s="3">
        <v>3</v>
      </c>
      <c r="H9" s="3">
        <v>0</v>
      </c>
      <c r="I9" s="3">
        <v>0</v>
      </c>
      <c r="J9" s="3">
        <v>0</v>
      </c>
      <c r="K9" s="81">
        <f t="shared" si="1"/>
        <v>134</v>
      </c>
      <c r="L9" s="243">
        <f t="shared" si="2"/>
        <v>86</v>
      </c>
    </row>
    <row r="10" spans="1:13" x14ac:dyDescent="0.25">
      <c r="A10" s="194"/>
      <c r="B10" s="61">
        <v>2</v>
      </c>
      <c r="C10" s="3">
        <v>134</v>
      </c>
      <c r="D10" s="3">
        <v>102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81">
        <f t="shared" si="1"/>
        <v>134</v>
      </c>
      <c r="L10" s="243">
        <f t="shared" si="2"/>
        <v>102</v>
      </c>
    </row>
    <row r="11" spans="1:13" x14ac:dyDescent="0.25">
      <c r="A11" s="194"/>
      <c r="B11" s="61" t="s">
        <v>3</v>
      </c>
      <c r="C11" s="3"/>
      <c r="D11" s="3"/>
      <c r="E11" s="3"/>
      <c r="F11" s="3"/>
      <c r="G11" s="3"/>
      <c r="H11" s="3"/>
      <c r="I11" s="3"/>
      <c r="J11" s="3"/>
      <c r="K11" s="81">
        <f t="shared" si="1"/>
        <v>0</v>
      </c>
      <c r="L11" s="243">
        <f t="shared" si="2"/>
        <v>0</v>
      </c>
    </row>
    <row r="12" spans="1:13" x14ac:dyDescent="0.25">
      <c r="A12" s="194"/>
      <c r="B12" s="61">
        <v>3</v>
      </c>
      <c r="C12" s="3">
        <v>30</v>
      </c>
      <c r="D12" s="3">
        <v>20</v>
      </c>
      <c r="E12" s="3">
        <v>3</v>
      </c>
      <c r="F12" s="3">
        <v>1</v>
      </c>
      <c r="G12" s="3">
        <v>2</v>
      </c>
      <c r="H12" s="3">
        <v>1</v>
      </c>
      <c r="I12" s="3">
        <v>0</v>
      </c>
      <c r="J12" s="3">
        <v>0</v>
      </c>
      <c r="K12" s="81">
        <f t="shared" si="1"/>
        <v>35</v>
      </c>
      <c r="L12" s="243">
        <f t="shared" si="2"/>
        <v>22</v>
      </c>
    </row>
    <row r="13" spans="1:13" x14ac:dyDescent="0.25">
      <c r="A13" s="412" t="s">
        <v>297</v>
      </c>
      <c r="B13" s="413"/>
      <c r="C13" s="59">
        <f>SUM(C9:C12)</f>
        <v>294</v>
      </c>
      <c r="D13" s="59">
        <f>SUM(D9:D12)</f>
        <v>208</v>
      </c>
      <c r="E13" s="59">
        <f>SUM(E9:E12)</f>
        <v>4</v>
      </c>
      <c r="F13" s="59">
        <f>SUM(F9:F12)</f>
        <v>1</v>
      </c>
      <c r="G13" s="59">
        <f t="shared" ref="G13:J13" si="5">SUM(G9:G12)</f>
        <v>5</v>
      </c>
      <c r="H13" s="59">
        <f t="shared" si="5"/>
        <v>1</v>
      </c>
      <c r="I13" s="59">
        <f t="shared" si="5"/>
        <v>0</v>
      </c>
      <c r="J13" s="59">
        <f t="shared" si="5"/>
        <v>0</v>
      </c>
      <c r="K13" s="81">
        <f t="shared" si="1"/>
        <v>303</v>
      </c>
      <c r="L13" s="243">
        <f t="shared" si="2"/>
        <v>210</v>
      </c>
    </row>
    <row r="14" spans="1:13" x14ac:dyDescent="0.25">
      <c r="A14" s="244" t="s">
        <v>289</v>
      </c>
      <c r="B14" s="61">
        <v>1</v>
      </c>
      <c r="C14" s="3">
        <v>83</v>
      </c>
      <c r="D14" s="3">
        <v>39</v>
      </c>
      <c r="E14" s="3">
        <v>0</v>
      </c>
      <c r="F14" s="3">
        <v>0</v>
      </c>
      <c r="G14" s="3">
        <v>26</v>
      </c>
      <c r="H14" s="3">
        <v>17</v>
      </c>
      <c r="I14" s="3">
        <v>0</v>
      </c>
      <c r="J14" s="3">
        <v>0</v>
      </c>
      <c r="K14" s="81">
        <f t="shared" si="1"/>
        <v>109</v>
      </c>
      <c r="L14" s="243">
        <f t="shared" si="2"/>
        <v>56</v>
      </c>
    </row>
    <row r="15" spans="1:13" x14ac:dyDescent="0.25">
      <c r="A15" s="194"/>
      <c r="B15" s="61">
        <v>2</v>
      </c>
      <c r="C15" s="3">
        <v>131</v>
      </c>
      <c r="D15" s="3">
        <v>67</v>
      </c>
      <c r="E15" s="3">
        <v>0</v>
      </c>
      <c r="F15" s="3">
        <v>0</v>
      </c>
      <c r="G15" s="3">
        <v>10</v>
      </c>
      <c r="H15" s="3">
        <v>6</v>
      </c>
      <c r="I15" s="3">
        <v>0</v>
      </c>
      <c r="J15" s="3">
        <v>0</v>
      </c>
      <c r="K15" s="81">
        <f t="shared" si="1"/>
        <v>141</v>
      </c>
      <c r="L15" s="243">
        <f t="shared" si="2"/>
        <v>73</v>
      </c>
    </row>
    <row r="16" spans="1:13" x14ac:dyDescent="0.25">
      <c r="A16" s="194"/>
      <c r="B16" s="61" t="s">
        <v>3</v>
      </c>
      <c r="C16" s="3"/>
      <c r="D16" s="3"/>
      <c r="E16" s="3"/>
      <c r="F16" s="3"/>
      <c r="G16" s="3"/>
      <c r="H16" s="3"/>
      <c r="I16" s="3"/>
      <c r="J16" s="3"/>
      <c r="K16" s="81">
        <f t="shared" si="1"/>
        <v>0</v>
      </c>
      <c r="L16" s="243">
        <f t="shared" si="2"/>
        <v>0</v>
      </c>
    </row>
    <row r="17" spans="1:12" x14ac:dyDescent="0.25">
      <c r="A17" s="194"/>
      <c r="B17" s="61">
        <v>3</v>
      </c>
      <c r="C17" s="3">
        <v>4</v>
      </c>
      <c r="D17" s="3">
        <v>3</v>
      </c>
      <c r="E17" s="3">
        <v>0</v>
      </c>
      <c r="F17" s="3">
        <v>0</v>
      </c>
      <c r="G17" s="3">
        <v>4</v>
      </c>
      <c r="H17" s="3">
        <v>2</v>
      </c>
      <c r="I17" s="3">
        <v>0</v>
      </c>
      <c r="J17" s="3">
        <v>0</v>
      </c>
      <c r="K17" s="81">
        <f t="shared" si="1"/>
        <v>8</v>
      </c>
      <c r="L17" s="243">
        <f t="shared" si="2"/>
        <v>5</v>
      </c>
    </row>
    <row r="18" spans="1:12" x14ac:dyDescent="0.25">
      <c r="A18" s="412" t="s">
        <v>298</v>
      </c>
      <c r="B18" s="413"/>
      <c r="C18" s="59">
        <f>SUM(C14:C17)</f>
        <v>218</v>
      </c>
      <c r="D18" s="59">
        <f>SUM(D14:D17)</f>
        <v>109</v>
      </c>
      <c r="E18" s="59">
        <f>SUM(E14:E17)</f>
        <v>0</v>
      </c>
      <c r="F18" s="59">
        <f>SUM(F14:F17)</f>
        <v>0</v>
      </c>
      <c r="G18" s="59">
        <f t="shared" ref="G18:I18" si="6">SUM(G14:G17)</f>
        <v>40</v>
      </c>
      <c r="H18" s="59">
        <f t="shared" si="6"/>
        <v>25</v>
      </c>
      <c r="I18" s="59">
        <f t="shared" si="6"/>
        <v>0</v>
      </c>
      <c r="J18" s="59">
        <f>SUM(J14:J17)</f>
        <v>0</v>
      </c>
      <c r="K18" s="81">
        <f t="shared" si="1"/>
        <v>258</v>
      </c>
      <c r="L18" s="243">
        <f t="shared" si="2"/>
        <v>134</v>
      </c>
    </row>
    <row r="19" spans="1:12" x14ac:dyDescent="0.25">
      <c r="A19" s="244" t="s">
        <v>291</v>
      </c>
      <c r="B19" s="61">
        <v>1</v>
      </c>
      <c r="C19" s="3">
        <v>106</v>
      </c>
      <c r="D19" s="3">
        <v>83</v>
      </c>
      <c r="E19" s="3">
        <v>1</v>
      </c>
      <c r="F19" s="3">
        <v>1</v>
      </c>
      <c r="G19" s="3">
        <v>12</v>
      </c>
      <c r="H19" s="3">
        <v>11</v>
      </c>
      <c r="I19" s="3">
        <v>0</v>
      </c>
      <c r="J19" s="3">
        <v>0</v>
      </c>
      <c r="K19" s="81">
        <f t="shared" si="1"/>
        <v>119</v>
      </c>
      <c r="L19" s="243">
        <f t="shared" si="2"/>
        <v>95</v>
      </c>
    </row>
    <row r="20" spans="1:12" x14ac:dyDescent="0.25">
      <c r="A20" s="194"/>
      <c r="B20" s="61">
        <v>2</v>
      </c>
      <c r="C20" s="3">
        <v>68</v>
      </c>
      <c r="D20" s="3">
        <v>53</v>
      </c>
      <c r="E20" s="3">
        <v>5</v>
      </c>
      <c r="F20" s="3">
        <v>3</v>
      </c>
      <c r="G20" s="3">
        <v>0</v>
      </c>
      <c r="H20" s="3">
        <v>0</v>
      </c>
      <c r="I20" s="3">
        <v>0</v>
      </c>
      <c r="J20" s="3">
        <v>0</v>
      </c>
      <c r="K20" s="81">
        <f t="shared" si="1"/>
        <v>73</v>
      </c>
      <c r="L20" s="243">
        <f t="shared" si="2"/>
        <v>56</v>
      </c>
    </row>
    <row r="21" spans="1:12" x14ac:dyDescent="0.25">
      <c r="A21" s="194"/>
      <c r="B21" s="61" t="s">
        <v>3</v>
      </c>
      <c r="C21" s="3"/>
      <c r="D21" s="3"/>
      <c r="E21" s="3"/>
      <c r="F21" s="3"/>
      <c r="G21" s="3"/>
      <c r="H21" s="3"/>
      <c r="I21" s="3"/>
      <c r="J21" s="3"/>
      <c r="K21" s="81">
        <f t="shared" si="1"/>
        <v>0</v>
      </c>
      <c r="L21" s="243">
        <f t="shared" si="2"/>
        <v>0</v>
      </c>
    </row>
    <row r="22" spans="1:12" x14ac:dyDescent="0.25">
      <c r="A22" s="194"/>
      <c r="B22" s="61">
        <v>3</v>
      </c>
      <c r="C22" s="3">
        <v>4</v>
      </c>
      <c r="D22" s="3">
        <v>4</v>
      </c>
      <c r="E22" s="3">
        <v>0</v>
      </c>
      <c r="F22" s="3">
        <v>0</v>
      </c>
      <c r="G22" s="3">
        <v>1</v>
      </c>
      <c r="H22" s="3">
        <v>1</v>
      </c>
      <c r="I22" s="3">
        <v>1</v>
      </c>
      <c r="J22" s="3">
        <v>0</v>
      </c>
      <c r="K22" s="81">
        <f t="shared" si="1"/>
        <v>6</v>
      </c>
      <c r="L22" s="243">
        <f t="shared" si="2"/>
        <v>5</v>
      </c>
    </row>
    <row r="23" spans="1:12" x14ac:dyDescent="0.25">
      <c r="A23" s="412" t="s">
        <v>299</v>
      </c>
      <c r="B23" s="413"/>
      <c r="C23" s="59">
        <f>SUM(C19:C22)</f>
        <v>178</v>
      </c>
      <c r="D23" s="59">
        <f>SUM(D19:D22)</f>
        <v>140</v>
      </c>
      <c r="E23" s="59">
        <f>SUM(E19:E22)</f>
        <v>6</v>
      </c>
      <c r="F23" s="59">
        <f>SUM(F19:F22)</f>
        <v>4</v>
      </c>
      <c r="G23" s="59">
        <f t="shared" ref="G23:J23" si="7">SUM(G19:G22)</f>
        <v>13</v>
      </c>
      <c r="H23" s="59">
        <f t="shared" si="7"/>
        <v>12</v>
      </c>
      <c r="I23" s="59">
        <f t="shared" si="7"/>
        <v>1</v>
      </c>
      <c r="J23" s="59">
        <f t="shared" si="7"/>
        <v>0</v>
      </c>
      <c r="K23" s="81">
        <f t="shared" si="1"/>
        <v>198</v>
      </c>
      <c r="L23" s="243">
        <f t="shared" si="2"/>
        <v>156</v>
      </c>
    </row>
    <row r="24" spans="1:12" x14ac:dyDescent="0.25">
      <c r="A24" s="244" t="s">
        <v>293</v>
      </c>
      <c r="B24" s="61">
        <v>1</v>
      </c>
      <c r="C24" s="3">
        <v>180</v>
      </c>
      <c r="D24" s="3">
        <v>145</v>
      </c>
      <c r="E24" s="3">
        <v>3</v>
      </c>
      <c r="F24" s="3">
        <v>3</v>
      </c>
      <c r="G24" s="3">
        <v>14</v>
      </c>
      <c r="H24" s="3">
        <v>10</v>
      </c>
      <c r="I24" s="3">
        <v>0</v>
      </c>
      <c r="J24" s="3">
        <v>0</v>
      </c>
      <c r="K24" s="81">
        <f t="shared" si="1"/>
        <v>197</v>
      </c>
      <c r="L24" s="243">
        <f t="shared" si="2"/>
        <v>158</v>
      </c>
    </row>
    <row r="25" spans="1:12" x14ac:dyDescent="0.25">
      <c r="A25" s="194"/>
      <c r="B25" s="61">
        <v>2</v>
      </c>
      <c r="C25" s="3">
        <v>176</v>
      </c>
      <c r="D25" s="3">
        <v>146</v>
      </c>
      <c r="E25" s="3">
        <v>11</v>
      </c>
      <c r="F25" s="3">
        <v>6</v>
      </c>
      <c r="G25" s="3">
        <v>9</v>
      </c>
      <c r="H25" s="3">
        <v>6</v>
      </c>
      <c r="I25" s="3">
        <v>0</v>
      </c>
      <c r="J25" s="3">
        <v>0</v>
      </c>
      <c r="K25" s="81">
        <f t="shared" si="1"/>
        <v>196</v>
      </c>
      <c r="L25" s="243">
        <f t="shared" si="2"/>
        <v>158</v>
      </c>
    </row>
    <row r="26" spans="1:12" x14ac:dyDescent="0.25">
      <c r="A26" s="194"/>
      <c r="B26" s="61" t="s">
        <v>3</v>
      </c>
      <c r="C26" s="3"/>
      <c r="D26" s="3"/>
      <c r="E26" s="3"/>
      <c r="F26" s="3"/>
      <c r="G26" s="3"/>
      <c r="H26" s="3"/>
      <c r="I26" s="3"/>
      <c r="J26" s="3"/>
      <c r="K26" s="81">
        <f t="shared" si="1"/>
        <v>0</v>
      </c>
      <c r="L26" s="243">
        <f t="shared" si="2"/>
        <v>0</v>
      </c>
    </row>
    <row r="27" spans="1:12" x14ac:dyDescent="0.25">
      <c r="A27" s="194"/>
      <c r="B27" s="61">
        <v>3</v>
      </c>
      <c r="C27" s="3">
        <v>11</v>
      </c>
      <c r="D27" s="3">
        <v>8</v>
      </c>
      <c r="E27" s="3">
        <v>0</v>
      </c>
      <c r="F27" s="3">
        <v>0</v>
      </c>
      <c r="G27" s="3">
        <v>10</v>
      </c>
      <c r="H27" s="3">
        <v>5</v>
      </c>
      <c r="I27" s="3">
        <v>0</v>
      </c>
      <c r="J27" s="3">
        <v>0</v>
      </c>
      <c r="K27" s="81">
        <f t="shared" si="1"/>
        <v>21</v>
      </c>
      <c r="L27" s="243">
        <f t="shared" si="2"/>
        <v>13</v>
      </c>
    </row>
    <row r="28" spans="1:12" x14ac:dyDescent="0.25">
      <c r="A28" s="412" t="s">
        <v>300</v>
      </c>
      <c r="B28" s="413"/>
      <c r="C28" s="59">
        <f>SUM(C24:C27)</f>
        <v>367</v>
      </c>
      <c r="D28" s="59">
        <f>SUM(D24:D27)</f>
        <v>299</v>
      </c>
      <c r="E28" s="59">
        <f>SUM(E24:E27)</f>
        <v>14</v>
      </c>
      <c r="F28" s="59">
        <f>SUM(F24:F27)</f>
        <v>9</v>
      </c>
      <c r="G28" s="59">
        <f t="shared" ref="G28:J28" si="8">SUM(G24:G27)</f>
        <v>33</v>
      </c>
      <c r="H28" s="59">
        <f t="shared" si="8"/>
        <v>21</v>
      </c>
      <c r="I28" s="59">
        <f t="shared" si="8"/>
        <v>0</v>
      </c>
      <c r="J28" s="59">
        <f t="shared" si="8"/>
        <v>0</v>
      </c>
      <c r="K28" s="81">
        <f t="shared" si="1"/>
        <v>414</v>
      </c>
      <c r="L28" s="243">
        <f t="shared" si="2"/>
        <v>329</v>
      </c>
    </row>
    <row r="29" spans="1:12" x14ac:dyDescent="0.25">
      <c r="A29" s="244" t="s">
        <v>295</v>
      </c>
      <c r="B29" s="61">
        <v>1</v>
      </c>
      <c r="C29" s="3">
        <v>14</v>
      </c>
      <c r="D29" s="3">
        <v>2</v>
      </c>
      <c r="E29" s="3">
        <v>0</v>
      </c>
      <c r="F29" s="3">
        <v>0</v>
      </c>
      <c r="G29" s="3">
        <v>4</v>
      </c>
      <c r="H29" s="3">
        <v>2</v>
      </c>
      <c r="I29" s="3">
        <v>0</v>
      </c>
      <c r="J29" s="3">
        <v>0</v>
      </c>
      <c r="K29" s="81">
        <f t="shared" si="1"/>
        <v>18</v>
      </c>
      <c r="L29" s="243">
        <f t="shared" si="2"/>
        <v>4</v>
      </c>
    </row>
    <row r="30" spans="1:12" x14ac:dyDescent="0.25">
      <c r="A30" s="242"/>
      <c r="B30" s="61">
        <v>2</v>
      </c>
      <c r="C30" s="3"/>
      <c r="D30" s="3"/>
      <c r="E30" s="3"/>
      <c r="F30" s="3"/>
      <c r="G30" s="3"/>
      <c r="H30" s="3"/>
      <c r="I30" s="3"/>
      <c r="J30" s="3"/>
      <c r="K30" s="81">
        <f t="shared" si="1"/>
        <v>0</v>
      </c>
      <c r="L30" s="243">
        <f t="shared" si="2"/>
        <v>0</v>
      </c>
    </row>
    <row r="31" spans="1:12" x14ac:dyDescent="0.25">
      <c r="A31" s="242"/>
      <c r="B31" s="61" t="s">
        <v>3</v>
      </c>
      <c r="C31" s="3"/>
      <c r="D31" s="3"/>
      <c r="E31" s="3"/>
      <c r="F31" s="3"/>
      <c r="G31" s="3"/>
      <c r="H31" s="3"/>
      <c r="I31" s="3"/>
      <c r="J31" s="3"/>
      <c r="K31" s="81">
        <f t="shared" si="1"/>
        <v>0</v>
      </c>
      <c r="L31" s="243">
        <f t="shared" si="2"/>
        <v>0</v>
      </c>
    </row>
    <row r="32" spans="1:12" x14ac:dyDescent="0.25">
      <c r="A32" s="242"/>
      <c r="B32" s="61">
        <v>3</v>
      </c>
      <c r="C32" s="3"/>
      <c r="D32" s="3"/>
      <c r="E32" s="3"/>
      <c r="F32" s="3"/>
      <c r="G32" s="3"/>
      <c r="H32" s="3"/>
      <c r="I32" s="3"/>
      <c r="J32" s="3"/>
      <c r="K32" s="81">
        <f t="shared" si="1"/>
        <v>0</v>
      </c>
      <c r="L32" s="243">
        <f t="shared" si="2"/>
        <v>0</v>
      </c>
    </row>
    <row r="33" spans="1:12" ht="16.5" thickBot="1" x14ac:dyDescent="0.3">
      <c r="A33" s="414" t="s">
        <v>301</v>
      </c>
      <c r="B33" s="415"/>
      <c r="C33" s="147">
        <f t="shared" ref="C33:J33" si="9">SUM(C29:C32)</f>
        <v>14</v>
      </c>
      <c r="D33" s="147">
        <f t="shared" si="9"/>
        <v>2</v>
      </c>
      <c r="E33" s="147">
        <f t="shared" si="9"/>
        <v>0</v>
      </c>
      <c r="F33" s="147">
        <f t="shared" si="9"/>
        <v>0</v>
      </c>
      <c r="G33" s="147">
        <f t="shared" si="9"/>
        <v>4</v>
      </c>
      <c r="H33" s="147">
        <f t="shared" si="9"/>
        <v>2</v>
      </c>
      <c r="I33" s="147">
        <f t="shared" si="9"/>
        <v>0</v>
      </c>
      <c r="J33" s="147">
        <f t="shared" si="9"/>
        <v>0</v>
      </c>
      <c r="K33" s="145">
        <f t="shared" si="1"/>
        <v>18</v>
      </c>
      <c r="L33" s="251">
        <f t="shared" si="2"/>
        <v>4</v>
      </c>
    </row>
    <row r="34" spans="1:12" ht="31.5" x14ac:dyDescent="0.25">
      <c r="A34" s="252" t="s">
        <v>163</v>
      </c>
      <c r="B34" s="253">
        <v>1</v>
      </c>
      <c r="C34" s="213">
        <f>+C4+C9+C14+C19+C24+C29</f>
        <v>568</v>
      </c>
      <c r="D34" s="213">
        <f t="shared" ref="C34:F38" si="10">+D4+D9+D14+D19+D24+D29</f>
        <v>405</v>
      </c>
      <c r="E34" s="213">
        <f t="shared" si="10"/>
        <v>5</v>
      </c>
      <c r="F34" s="213">
        <f t="shared" si="10"/>
        <v>4</v>
      </c>
      <c r="G34" s="213">
        <f t="shared" ref="G34:I34" si="11">+G4+G9+G14+G19+G24+G29</f>
        <v>59</v>
      </c>
      <c r="H34" s="213">
        <f t="shared" si="11"/>
        <v>40</v>
      </c>
      <c r="I34" s="213">
        <f t="shared" si="11"/>
        <v>0</v>
      </c>
      <c r="J34" s="213">
        <f>+J4+J9+J14+J19+J24+J29</f>
        <v>0</v>
      </c>
      <c r="K34" s="254">
        <f>+C34+E34+G34+I34</f>
        <v>632</v>
      </c>
      <c r="L34" s="214">
        <f t="shared" si="2"/>
        <v>449</v>
      </c>
    </row>
    <row r="35" spans="1:12" x14ac:dyDescent="0.25">
      <c r="A35" s="245"/>
      <c r="B35" s="139">
        <v>2</v>
      </c>
      <c r="C35" s="59">
        <f>+C5+C10+C15+C20+C25+C30</f>
        <v>509</v>
      </c>
      <c r="D35" s="59">
        <f>+D5+D10+D15+D20+D25+D30</f>
        <v>368</v>
      </c>
      <c r="E35" s="59">
        <f>+E5+E10+E15+E20+E25+E30</f>
        <v>16</v>
      </c>
      <c r="F35" s="59">
        <f t="shared" si="10"/>
        <v>9</v>
      </c>
      <c r="G35" s="59">
        <f t="shared" ref="G35:J35" si="12">+G5+G10+G15+G20+G25+G30</f>
        <v>19</v>
      </c>
      <c r="H35" s="59">
        <f t="shared" si="12"/>
        <v>12</v>
      </c>
      <c r="I35" s="59">
        <f t="shared" si="12"/>
        <v>0</v>
      </c>
      <c r="J35" s="59">
        <f t="shared" si="12"/>
        <v>0</v>
      </c>
      <c r="K35" s="81">
        <f t="shared" si="1"/>
        <v>544</v>
      </c>
      <c r="L35" s="243">
        <f t="shared" si="2"/>
        <v>389</v>
      </c>
    </row>
    <row r="36" spans="1:12" x14ac:dyDescent="0.25">
      <c r="A36" s="245"/>
      <c r="B36" s="139" t="s">
        <v>3</v>
      </c>
      <c r="C36" s="59">
        <f>+C6+C11+C16+C21+C26+C31</f>
        <v>212</v>
      </c>
      <c r="D36" s="59">
        <f>+D6+D11+D16+D21+D26+D31</f>
        <v>138</v>
      </c>
      <c r="E36" s="59">
        <f>+E6+E11+E16+E21+E26+E31</f>
        <v>130</v>
      </c>
      <c r="F36" s="59">
        <f t="shared" si="10"/>
        <v>66</v>
      </c>
      <c r="G36" s="59">
        <f t="shared" ref="G36:J36" si="13">+G6+G11+G16+G21+G26+G31</f>
        <v>0</v>
      </c>
      <c r="H36" s="59">
        <f t="shared" si="13"/>
        <v>0</v>
      </c>
      <c r="I36" s="59">
        <f t="shared" si="13"/>
        <v>0</v>
      </c>
      <c r="J36" s="59">
        <f t="shared" si="13"/>
        <v>0</v>
      </c>
      <c r="K36" s="81">
        <f t="shared" si="1"/>
        <v>342</v>
      </c>
      <c r="L36" s="243">
        <f t="shared" si="2"/>
        <v>204</v>
      </c>
    </row>
    <row r="37" spans="1:12" ht="16.5" thickBot="1" x14ac:dyDescent="0.3">
      <c r="A37" s="255"/>
      <c r="B37" s="146">
        <v>3</v>
      </c>
      <c r="C37" s="147">
        <f t="shared" si="10"/>
        <v>59</v>
      </c>
      <c r="D37" s="147">
        <f t="shared" si="10"/>
        <v>42</v>
      </c>
      <c r="E37" s="147">
        <f t="shared" si="10"/>
        <v>3</v>
      </c>
      <c r="F37" s="147">
        <f>+F7+F12+F17+F22+F27+F32</f>
        <v>1</v>
      </c>
      <c r="G37" s="147">
        <f t="shared" ref="G37:I37" si="14">+G7+G12+G17+G22+G27+G32</f>
        <v>31</v>
      </c>
      <c r="H37" s="147">
        <f t="shared" si="14"/>
        <v>15</v>
      </c>
      <c r="I37" s="147">
        <f t="shared" si="14"/>
        <v>1</v>
      </c>
      <c r="J37" s="147">
        <f>+J7+J12+J17+J22+J27+J32</f>
        <v>0</v>
      </c>
      <c r="K37" s="145">
        <f t="shared" si="1"/>
        <v>94</v>
      </c>
      <c r="L37" s="251">
        <f t="shared" si="2"/>
        <v>58</v>
      </c>
    </row>
    <row r="38" spans="1:12" ht="16.5" thickBot="1" x14ac:dyDescent="0.3">
      <c r="A38" s="407" t="s">
        <v>162</v>
      </c>
      <c r="B38" s="408"/>
      <c r="C38" s="209">
        <f t="shared" si="10"/>
        <v>1348</v>
      </c>
      <c r="D38" s="209">
        <f t="shared" si="10"/>
        <v>953</v>
      </c>
      <c r="E38" s="209">
        <f t="shared" si="10"/>
        <v>154</v>
      </c>
      <c r="F38" s="209">
        <f t="shared" si="10"/>
        <v>80</v>
      </c>
      <c r="G38" s="209">
        <f t="shared" ref="G38:J38" si="15">+G8+G13+G18+G23+G28+G33</f>
        <v>109</v>
      </c>
      <c r="H38" s="209">
        <f t="shared" si="15"/>
        <v>67</v>
      </c>
      <c r="I38" s="209">
        <f t="shared" si="15"/>
        <v>1</v>
      </c>
      <c r="J38" s="209">
        <f t="shared" si="15"/>
        <v>0</v>
      </c>
      <c r="K38" s="256">
        <f t="shared" si="1"/>
        <v>1612</v>
      </c>
      <c r="L38" s="210">
        <f t="shared" si="2"/>
        <v>1100</v>
      </c>
    </row>
    <row r="39" spans="1:12" x14ac:dyDescent="0.25">
      <c r="A39" s="18"/>
    </row>
    <row r="40" spans="1:12" x14ac:dyDescent="0.25">
      <c r="A40" t="s">
        <v>57</v>
      </c>
    </row>
  </sheetData>
  <mergeCells count="13">
    <mergeCell ref="A38:B38"/>
    <mergeCell ref="A8:B8"/>
    <mergeCell ref="A13:B13"/>
    <mergeCell ref="A18:B18"/>
    <mergeCell ref="A23:B23"/>
    <mergeCell ref="A28:B28"/>
    <mergeCell ref="A33:B33"/>
    <mergeCell ref="A1:L1"/>
    <mergeCell ref="C2:F2"/>
    <mergeCell ref="G2:J2"/>
    <mergeCell ref="K2:L2"/>
    <mergeCell ref="A2:A3"/>
    <mergeCell ref="B2:B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topLeftCell="A58" zoomScaleNormal="100" zoomScaleSheetLayoutView="100" workbookViewId="0">
      <selection activeCell="B70" sqref="B70:E70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46.5" customHeight="1" x14ac:dyDescent="0.3">
      <c r="A1" s="430" t="s">
        <v>255</v>
      </c>
      <c r="B1" s="430"/>
      <c r="C1" s="430"/>
      <c r="D1" s="430"/>
      <c r="E1" s="430"/>
      <c r="F1" s="430"/>
      <c r="G1" s="430"/>
      <c r="H1" s="430"/>
      <c r="I1" s="430"/>
      <c r="J1" s="430"/>
    </row>
    <row r="2" spans="1:11" ht="16.5" thickBot="1" x14ac:dyDescent="0.3">
      <c r="A2" s="427" t="s">
        <v>54</v>
      </c>
      <c r="B2" s="427"/>
      <c r="C2" s="427"/>
      <c r="D2" s="427"/>
      <c r="E2" s="427"/>
      <c r="F2" s="427"/>
      <c r="G2" s="427"/>
      <c r="H2" s="427"/>
      <c r="I2" s="427"/>
      <c r="J2" s="427"/>
      <c r="K2" s="17"/>
    </row>
    <row r="3" spans="1:11" ht="30.75" thickBot="1" x14ac:dyDescent="0.3">
      <c r="A3" s="85" t="s">
        <v>68</v>
      </c>
      <c r="B3" s="92" t="s">
        <v>59</v>
      </c>
      <c r="C3" s="92" t="s">
        <v>60</v>
      </c>
      <c r="D3" s="93" t="s">
        <v>61</v>
      </c>
      <c r="E3" s="93" t="s">
        <v>62</v>
      </c>
      <c r="F3" s="93" t="s">
        <v>63</v>
      </c>
      <c r="G3" s="94" t="s">
        <v>64</v>
      </c>
      <c r="H3" s="94" t="s">
        <v>65</v>
      </c>
      <c r="I3" s="94" t="s">
        <v>66</v>
      </c>
      <c r="J3" s="95" t="s">
        <v>67</v>
      </c>
    </row>
    <row r="4" spans="1:11" ht="30" x14ac:dyDescent="0.25">
      <c r="A4" s="90" t="s">
        <v>20</v>
      </c>
      <c r="B4" s="91"/>
      <c r="C4" s="91"/>
      <c r="D4" s="91"/>
      <c r="E4" s="91"/>
      <c r="F4" s="91"/>
      <c r="G4" s="141">
        <f>IFERROR(C4/B4,0)</f>
        <v>0</v>
      </c>
      <c r="H4" s="141">
        <f>IFERROR(E4/D4,0)</f>
        <v>0</v>
      </c>
      <c r="I4" s="141">
        <f>IFERROR(F4/E4,0)</f>
        <v>0</v>
      </c>
      <c r="J4" s="141">
        <f>IFERROR(F4/B4,0)</f>
        <v>0</v>
      </c>
    </row>
    <row r="5" spans="1:11" x14ac:dyDescent="0.25">
      <c r="A5" s="35" t="s">
        <v>21</v>
      </c>
      <c r="B5" s="316">
        <v>202.5</v>
      </c>
      <c r="C5" s="311">
        <v>473.5</v>
      </c>
      <c r="D5" s="311">
        <v>442.5</v>
      </c>
      <c r="E5" s="311">
        <v>342</v>
      </c>
      <c r="F5" s="311">
        <v>199</v>
      </c>
      <c r="G5" s="142">
        <f>IFERROR(C5/B5,0)</f>
        <v>2.3382716049382717</v>
      </c>
      <c r="H5" s="142">
        <f t="shared" ref="H5:H27" si="0">IFERROR(E5/D5,0)</f>
        <v>0.77288135593220342</v>
      </c>
      <c r="I5" s="142">
        <f t="shared" ref="I5:I27" si="1">IFERROR(F5/E5,0)</f>
        <v>0.58187134502923976</v>
      </c>
      <c r="J5" s="142">
        <f t="shared" ref="J5:J27" si="2">IFERROR(F5/B5,0)</f>
        <v>0.98271604938271606</v>
      </c>
    </row>
    <row r="6" spans="1:11" x14ac:dyDescent="0.25">
      <c r="A6" s="35" t="s">
        <v>22</v>
      </c>
      <c r="B6" s="36"/>
      <c r="C6" s="36"/>
      <c r="D6" s="36"/>
      <c r="E6" s="36"/>
      <c r="F6" s="36"/>
      <c r="G6" s="142">
        <f t="shared" ref="G6:G31" si="3">IFERROR(C6/B6,0)</f>
        <v>0</v>
      </c>
      <c r="H6" s="142">
        <f t="shared" si="0"/>
        <v>0</v>
      </c>
      <c r="I6" s="142">
        <f t="shared" si="1"/>
        <v>0</v>
      </c>
      <c r="J6" s="142">
        <f t="shared" si="2"/>
        <v>0</v>
      </c>
    </row>
    <row r="7" spans="1:11" x14ac:dyDescent="0.25">
      <c r="A7" s="35" t="s">
        <v>23</v>
      </c>
      <c r="B7" s="316">
        <v>813</v>
      </c>
      <c r="C7" s="311">
        <v>695</v>
      </c>
      <c r="D7" s="311">
        <v>648</v>
      </c>
      <c r="E7" s="311">
        <v>424</v>
      </c>
      <c r="F7" s="311">
        <v>261</v>
      </c>
      <c r="G7" s="142">
        <f t="shared" si="3"/>
        <v>0.85485854858548582</v>
      </c>
      <c r="H7" s="142">
        <f t="shared" si="0"/>
        <v>0.65432098765432101</v>
      </c>
      <c r="I7" s="142">
        <f t="shared" si="1"/>
        <v>0.61556603773584906</v>
      </c>
      <c r="J7" s="142">
        <f t="shared" si="2"/>
        <v>0.3210332103321033</v>
      </c>
    </row>
    <row r="8" spans="1:11" x14ac:dyDescent="0.25">
      <c r="A8" s="35" t="s">
        <v>24</v>
      </c>
      <c r="B8" s="316">
        <v>30</v>
      </c>
      <c r="C8" s="311">
        <v>90</v>
      </c>
      <c r="D8" s="311">
        <v>73</v>
      </c>
      <c r="E8" s="311">
        <v>56</v>
      </c>
      <c r="F8" s="311">
        <v>40</v>
      </c>
      <c r="G8" s="142">
        <f t="shared" si="3"/>
        <v>3</v>
      </c>
      <c r="H8" s="142">
        <f t="shared" si="0"/>
        <v>0.76712328767123283</v>
      </c>
      <c r="I8" s="142">
        <f t="shared" si="1"/>
        <v>0.7142857142857143</v>
      </c>
      <c r="J8" s="142">
        <f t="shared" si="2"/>
        <v>1.3333333333333333</v>
      </c>
    </row>
    <row r="9" spans="1:11" x14ac:dyDescent="0.25">
      <c r="A9" s="35" t="s">
        <v>25</v>
      </c>
      <c r="B9" s="36"/>
      <c r="C9" s="36"/>
      <c r="D9" s="36"/>
      <c r="E9" s="36"/>
      <c r="F9" s="36"/>
      <c r="G9" s="142">
        <f t="shared" si="3"/>
        <v>0</v>
      </c>
      <c r="H9" s="142">
        <f t="shared" si="0"/>
        <v>0</v>
      </c>
      <c r="I9" s="142">
        <f t="shared" si="1"/>
        <v>0</v>
      </c>
      <c r="J9" s="142">
        <f t="shared" si="2"/>
        <v>0</v>
      </c>
    </row>
    <row r="10" spans="1:11" x14ac:dyDescent="0.25">
      <c r="A10" s="35" t="s">
        <v>26</v>
      </c>
      <c r="B10" s="316">
        <v>200</v>
      </c>
      <c r="C10" s="311">
        <v>357</v>
      </c>
      <c r="D10" s="311">
        <v>334</v>
      </c>
      <c r="E10" s="311">
        <v>213</v>
      </c>
      <c r="F10" s="311">
        <v>131</v>
      </c>
      <c r="G10" s="142">
        <f t="shared" si="3"/>
        <v>1.7849999999999999</v>
      </c>
      <c r="H10" s="142">
        <f t="shared" si="0"/>
        <v>0.63772455089820357</v>
      </c>
      <c r="I10" s="142">
        <f t="shared" si="1"/>
        <v>0.61502347417840375</v>
      </c>
      <c r="J10" s="142">
        <f t="shared" si="2"/>
        <v>0.65500000000000003</v>
      </c>
    </row>
    <row r="11" spans="1:11" x14ac:dyDescent="0.25">
      <c r="A11" s="35" t="s">
        <v>27</v>
      </c>
      <c r="B11" s="316">
        <v>1352</v>
      </c>
      <c r="C11" s="311">
        <v>258</v>
      </c>
      <c r="D11" s="311">
        <v>233</v>
      </c>
      <c r="E11" s="311">
        <v>202</v>
      </c>
      <c r="F11" s="311">
        <v>99</v>
      </c>
      <c r="G11" s="142">
        <f t="shared" si="3"/>
        <v>0.19082840236686391</v>
      </c>
      <c r="H11" s="142">
        <f t="shared" si="0"/>
        <v>0.86695278969957079</v>
      </c>
      <c r="I11" s="142">
        <f t="shared" si="1"/>
        <v>0.49009900990099009</v>
      </c>
      <c r="J11" s="142">
        <f t="shared" si="2"/>
        <v>7.3224852071005916E-2</v>
      </c>
    </row>
    <row r="12" spans="1:11" x14ac:dyDescent="0.25">
      <c r="A12" s="35" t="s">
        <v>28</v>
      </c>
      <c r="B12" s="316">
        <v>701</v>
      </c>
      <c r="C12" s="311">
        <v>293</v>
      </c>
      <c r="D12" s="311">
        <v>259.5</v>
      </c>
      <c r="E12" s="311">
        <v>197</v>
      </c>
      <c r="F12" s="311">
        <v>87.5</v>
      </c>
      <c r="G12" s="142">
        <f t="shared" si="3"/>
        <v>0.41797432239657634</v>
      </c>
      <c r="H12" s="142">
        <f t="shared" si="0"/>
        <v>0.75915221579961467</v>
      </c>
      <c r="I12" s="142">
        <f t="shared" si="1"/>
        <v>0.44416243654822335</v>
      </c>
      <c r="J12" s="142">
        <f t="shared" si="2"/>
        <v>0.12482168330955777</v>
      </c>
    </row>
    <row r="13" spans="1:11" x14ac:dyDescent="0.25">
      <c r="A13" s="35" t="s">
        <v>29</v>
      </c>
      <c r="B13" s="316">
        <v>100</v>
      </c>
      <c r="C13" s="311">
        <v>7</v>
      </c>
      <c r="D13" s="311">
        <v>5</v>
      </c>
      <c r="E13" s="311">
        <v>3</v>
      </c>
      <c r="F13" s="311">
        <v>2</v>
      </c>
      <c r="G13" s="142">
        <f t="shared" si="3"/>
        <v>7.0000000000000007E-2</v>
      </c>
      <c r="H13" s="142">
        <f t="shared" si="0"/>
        <v>0.6</v>
      </c>
      <c r="I13" s="142">
        <f t="shared" si="1"/>
        <v>0.66666666666666663</v>
      </c>
      <c r="J13" s="142">
        <f t="shared" si="2"/>
        <v>0.02</v>
      </c>
    </row>
    <row r="14" spans="1:11" x14ac:dyDescent="0.25">
      <c r="A14" s="35" t="s">
        <v>30</v>
      </c>
      <c r="B14" s="36"/>
      <c r="C14" s="36"/>
      <c r="D14" s="36"/>
      <c r="E14" s="36"/>
      <c r="F14" s="36"/>
      <c r="G14" s="142">
        <f t="shared" si="3"/>
        <v>0</v>
      </c>
      <c r="H14" s="142">
        <f t="shared" si="0"/>
        <v>0</v>
      </c>
      <c r="I14" s="142">
        <f t="shared" si="1"/>
        <v>0</v>
      </c>
      <c r="J14" s="142">
        <f t="shared" si="2"/>
        <v>0</v>
      </c>
    </row>
    <row r="15" spans="1:11" ht="30" x14ac:dyDescent="0.25">
      <c r="A15" s="35" t="s">
        <v>31</v>
      </c>
      <c r="B15" s="36"/>
      <c r="C15" s="36"/>
      <c r="D15" s="36"/>
      <c r="E15" s="36"/>
      <c r="F15" s="36"/>
      <c r="G15" s="142">
        <f t="shared" si="3"/>
        <v>0</v>
      </c>
      <c r="H15" s="142">
        <f t="shared" si="0"/>
        <v>0</v>
      </c>
      <c r="I15" s="142">
        <f t="shared" si="1"/>
        <v>0</v>
      </c>
      <c r="J15" s="142">
        <f t="shared" si="2"/>
        <v>0</v>
      </c>
    </row>
    <row r="16" spans="1:11" x14ac:dyDescent="0.25">
      <c r="A16" s="35" t="s">
        <v>32</v>
      </c>
      <c r="B16" s="36"/>
      <c r="C16" s="36"/>
      <c r="D16" s="36"/>
      <c r="E16" s="36"/>
      <c r="F16" s="36"/>
      <c r="G16" s="142">
        <f t="shared" si="3"/>
        <v>0</v>
      </c>
      <c r="H16" s="142">
        <f t="shared" si="0"/>
        <v>0</v>
      </c>
      <c r="I16" s="142">
        <f t="shared" si="1"/>
        <v>0</v>
      </c>
      <c r="J16" s="142">
        <f t="shared" si="2"/>
        <v>0</v>
      </c>
    </row>
    <row r="17" spans="1:10" x14ac:dyDescent="0.25">
      <c r="A17" s="35" t="s">
        <v>33</v>
      </c>
      <c r="B17" s="36"/>
      <c r="C17" s="36"/>
      <c r="D17" s="36"/>
      <c r="E17" s="36"/>
      <c r="F17" s="36"/>
      <c r="G17" s="142">
        <f t="shared" si="3"/>
        <v>0</v>
      </c>
      <c r="H17" s="142">
        <f t="shared" si="0"/>
        <v>0</v>
      </c>
      <c r="I17" s="142">
        <f t="shared" si="1"/>
        <v>0</v>
      </c>
      <c r="J17" s="142">
        <f t="shared" si="2"/>
        <v>0</v>
      </c>
    </row>
    <row r="18" spans="1:10" x14ac:dyDescent="0.25">
      <c r="A18" s="35" t="s">
        <v>34</v>
      </c>
      <c r="B18" s="36"/>
      <c r="C18" s="36"/>
      <c r="D18" s="36"/>
      <c r="E18" s="36"/>
      <c r="F18" s="36"/>
      <c r="G18" s="142">
        <f t="shared" si="3"/>
        <v>0</v>
      </c>
      <c r="H18" s="142">
        <f t="shared" si="0"/>
        <v>0</v>
      </c>
      <c r="I18" s="142">
        <f t="shared" si="1"/>
        <v>0</v>
      </c>
      <c r="J18" s="142">
        <f t="shared" si="2"/>
        <v>0</v>
      </c>
    </row>
    <row r="19" spans="1:10" x14ac:dyDescent="0.25">
      <c r="A19" s="35" t="s">
        <v>35</v>
      </c>
      <c r="B19" s="36"/>
      <c r="C19" s="36"/>
      <c r="D19" s="36"/>
      <c r="E19" s="36"/>
      <c r="F19" s="36"/>
      <c r="G19" s="142">
        <f t="shared" si="3"/>
        <v>0</v>
      </c>
      <c r="H19" s="142">
        <f t="shared" si="0"/>
        <v>0</v>
      </c>
      <c r="I19" s="142">
        <f t="shared" si="1"/>
        <v>0</v>
      </c>
      <c r="J19" s="142">
        <f t="shared" si="2"/>
        <v>0</v>
      </c>
    </row>
    <row r="20" spans="1:10" x14ac:dyDescent="0.25">
      <c r="A20" s="35" t="s">
        <v>36</v>
      </c>
      <c r="B20" s="316">
        <v>420</v>
      </c>
      <c r="C20" s="311">
        <v>1837</v>
      </c>
      <c r="D20" s="311">
        <v>1507</v>
      </c>
      <c r="E20" s="311">
        <v>736</v>
      </c>
      <c r="F20" s="311">
        <v>561</v>
      </c>
      <c r="G20" s="142">
        <f t="shared" si="3"/>
        <v>4.3738095238095234</v>
      </c>
      <c r="H20" s="142">
        <f t="shared" si="0"/>
        <v>0.48838752488387527</v>
      </c>
      <c r="I20" s="142">
        <f t="shared" si="1"/>
        <v>0.76222826086956519</v>
      </c>
      <c r="J20" s="142">
        <f t="shared" si="2"/>
        <v>1.3357142857142856</v>
      </c>
    </row>
    <row r="21" spans="1:10" x14ac:dyDescent="0.25">
      <c r="A21" s="35" t="s">
        <v>37</v>
      </c>
      <c r="B21" s="316">
        <v>80</v>
      </c>
      <c r="C21" s="311">
        <v>456</v>
      </c>
      <c r="D21" s="311">
        <v>387</v>
      </c>
      <c r="E21" s="311">
        <v>160</v>
      </c>
      <c r="F21" s="311">
        <v>90</v>
      </c>
      <c r="G21" s="142">
        <f t="shared" si="3"/>
        <v>5.7</v>
      </c>
      <c r="H21" s="142">
        <f t="shared" si="0"/>
        <v>0.41343669250645992</v>
      </c>
      <c r="I21" s="142">
        <f t="shared" si="1"/>
        <v>0.5625</v>
      </c>
      <c r="J21" s="142">
        <f t="shared" si="2"/>
        <v>1.125</v>
      </c>
    </row>
    <row r="22" spans="1:10" x14ac:dyDescent="0.25">
      <c r="A22" s="35" t="s">
        <v>38</v>
      </c>
      <c r="B22" s="36"/>
      <c r="C22" s="36"/>
      <c r="D22" s="36"/>
      <c r="E22" s="36"/>
      <c r="F22" s="36"/>
      <c r="G22" s="142">
        <f t="shared" si="3"/>
        <v>0</v>
      </c>
      <c r="H22" s="142">
        <f t="shared" si="0"/>
        <v>0</v>
      </c>
      <c r="I22" s="142">
        <f t="shared" si="1"/>
        <v>0</v>
      </c>
      <c r="J22" s="142">
        <f t="shared" si="2"/>
        <v>0</v>
      </c>
    </row>
    <row r="23" spans="1:10" x14ac:dyDescent="0.25">
      <c r="A23" s="35" t="s">
        <v>39</v>
      </c>
      <c r="B23" s="316">
        <v>60</v>
      </c>
      <c r="C23" s="311">
        <v>147</v>
      </c>
      <c r="D23" s="311">
        <v>110</v>
      </c>
      <c r="E23" s="311">
        <v>77</v>
      </c>
      <c r="F23" s="311">
        <v>47</v>
      </c>
      <c r="G23" s="142">
        <f t="shared" si="3"/>
        <v>2.4500000000000002</v>
      </c>
      <c r="H23" s="142">
        <f t="shared" si="0"/>
        <v>0.7</v>
      </c>
      <c r="I23" s="142">
        <f t="shared" si="1"/>
        <v>0.61038961038961037</v>
      </c>
      <c r="J23" s="142">
        <f t="shared" si="2"/>
        <v>0.78333333333333333</v>
      </c>
    </row>
    <row r="24" spans="1:10" x14ac:dyDescent="0.25">
      <c r="A24" s="35" t="s">
        <v>40</v>
      </c>
      <c r="B24" s="316">
        <v>70</v>
      </c>
      <c r="C24" s="311">
        <v>50</v>
      </c>
      <c r="D24" s="311">
        <v>44</v>
      </c>
      <c r="E24" s="311">
        <v>42</v>
      </c>
      <c r="F24" s="311">
        <v>39</v>
      </c>
      <c r="G24" s="142">
        <f t="shared" si="3"/>
        <v>0.7142857142857143</v>
      </c>
      <c r="H24" s="142">
        <f t="shared" si="0"/>
        <v>0.95454545454545459</v>
      </c>
      <c r="I24" s="142">
        <f t="shared" si="1"/>
        <v>0.9285714285714286</v>
      </c>
      <c r="J24" s="142">
        <f t="shared" si="2"/>
        <v>0.55714285714285716</v>
      </c>
    </row>
    <row r="25" spans="1:10" x14ac:dyDescent="0.25">
      <c r="A25" s="35" t="s">
        <v>41</v>
      </c>
      <c r="B25" s="36"/>
      <c r="C25" s="36"/>
      <c r="D25" s="36"/>
      <c r="E25" s="36"/>
      <c r="F25" s="36"/>
      <c r="G25" s="142">
        <f t="shared" si="3"/>
        <v>0</v>
      </c>
      <c r="H25" s="142">
        <f t="shared" si="0"/>
        <v>0</v>
      </c>
      <c r="I25" s="142">
        <f t="shared" si="1"/>
        <v>0</v>
      </c>
      <c r="J25" s="142">
        <f t="shared" si="2"/>
        <v>0</v>
      </c>
    </row>
    <row r="26" spans="1:10" x14ac:dyDescent="0.25">
      <c r="A26" s="35" t="s">
        <v>42</v>
      </c>
      <c r="B26" s="36"/>
      <c r="C26" s="36"/>
      <c r="D26" s="36"/>
      <c r="E26" s="36"/>
      <c r="F26" s="36"/>
      <c r="G26" s="142">
        <f t="shared" si="3"/>
        <v>0</v>
      </c>
      <c r="H26" s="142">
        <f t="shared" si="0"/>
        <v>0</v>
      </c>
      <c r="I26" s="142">
        <f t="shared" si="1"/>
        <v>0</v>
      </c>
      <c r="J26" s="142">
        <f t="shared" si="2"/>
        <v>0</v>
      </c>
    </row>
    <row r="27" spans="1:10" x14ac:dyDescent="0.25">
      <c r="A27" s="35" t="s">
        <v>43</v>
      </c>
      <c r="B27" s="36"/>
      <c r="C27" s="36"/>
      <c r="D27" s="36"/>
      <c r="E27" s="36"/>
      <c r="F27" s="36"/>
      <c r="G27" s="142">
        <f t="shared" si="3"/>
        <v>0</v>
      </c>
      <c r="H27" s="142">
        <f t="shared" si="0"/>
        <v>0</v>
      </c>
      <c r="I27" s="142">
        <f t="shared" si="1"/>
        <v>0</v>
      </c>
      <c r="J27" s="142">
        <f t="shared" si="2"/>
        <v>0</v>
      </c>
    </row>
    <row r="28" spans="1:10" x14ac:dyDescent="0.25">
      <c r="A28" s="35" t="s">
        <v>44</v>
      </c>
      <c r="B28" s="36"/>
      <c r="C28" s="36"/>
      <c r="D28" s="36"/>
      <c r="E28" s="36"/>
      <c r="F28" s="36"/>
      <c r="G28" s="142">
        <f t="shared" si="3"/>
        <v>0</v>
      </c>
      <c r="H28" s="142">
        <f t="shared" ref="H28:I31" si="4">IFERROR(E28/D28,0)</f>
        <v>0</v>
      </c>
      <c r="I28" s="142">
        <f t="shared" si="4"/>
        <v>0</v>
      </c>
      <c r="J28" s="142">
        <f>IFERROR(F28/B28,0)</f>
        <v>0</v>
      </c>
    </row>
    <row r="29" spans="1:10" x14ac:dyDescent="0.25">
      <c r="A29" s="35" t="s">
        <v>45</v>
      </c>
      <c r="B29" s="316">
        <v>501</v>
      </c>
      <c r="C29" s="311">
        <v>57</v>
      </c>
      <c r="D29" s="311">
        <v>43</v>
      </c>
      <c r="E29" s="311">
        <v>40</v>
      </c>
      <c r="F29" s="311">
        <v>24</v>
      </c>
      <c r="G29" s="142">
        <f t="shared" si="3"/>
        <v>0.11377245508982035</v>
      </c>
      <c r="H29" s="142">
        <f t="shared" si="4"/>
        <v>0.93023255813953487</v>
      </c>
      <c r="I29" s="142">
        <f t="shared" si="4"/>
        <v>0.6</v>
      </c>
      <c r="J29" s="142">
        <f>IFERROR(F29/B29,0)</f>
        <v>4.790419161676647E-2</v>
      </c>
    </row>
    <row r="30" spans="1:10" ht="30" x14ac:dyDescent="0.25">
      <c r="A30" s="37" t="s">
        <v>46</v>
      </c>
      <c r="B30" s="316">
        <v>451.5</v>
      </c>
      <c r="C30" s="311">
        <v>85.5</v>
      </c>
      <c r="D30" s="311">
        <v>64</v>
      </c>
      <c r="E30" s="311">
        <v>60</v>
      </c>
      <c r="F30" s="311">
        <v>36.5</v>
      </c>
      <c r="G30" s="142">
        <f t="shared" si="3"/>
        <v>0.18936877076411959</v>
      </c>
      <c r="H30" s="142">
        <f t="shared" si="4"/>
        <v>0.9375</v>
      </c>
      <c r="I30" s="142">
        <f t="shared" si="4"/>
        <v>0.60833333333333328</v>
      </c>
      <c r="J30" s="142">
        <f>IFERROR(F30/B30,0)</f>
        <v>8.0841638981173872E-2</v>
      </c>
    </row>
    <row r="31" spans="1:10" x14ac:dyDescent="0.25">
      <c r="A31" s="140" t="s">
        <v>56</v>
      </c>
      <c r="B31" s="58">
        <f>+SUM(B4:B30)</f>
        <v>4981</v>
      </c>
      <c r="C31" s="58">
        <f>+SUM(C4:C30)</f>
        <v>4806</v>
      </c>
      <c r="D31" s="58">
        <f>+SUM(D4:D30)</f>
        <v>4150</v>
      </c>
      <c r="E31" s="58">
        <f>+SUM(E4:E30)</f>
        <v>2552</v>
      </c>
      <c r="F31" s="58">
        <f>+SUM(F4:F30)</f>
        <v>1617</v>
      </c>
      <c r="G31" s="142">
        <f t="shared" si="3"/>
        <v>0.96486649267215419</v>
      </c>
      <c r="H31" s="142">
        <f t="shared" si="4"/>
        <v>0.61493975903614462</v>
      </c>
      <c r="I31" s="142">
        <f t="shared" si="4"/>
        <v>0.63362068965517238</v>
      </c>
      <c r="J31" s="142">
        <f>IFERROR(F31/B31,0)</f>
        <v>0.32463360770929534</v>
      </c>
    </row>
    <row r="32" spans="1:10" x14ac:dyDescent="0.25">
      <c r="A32" s="38"/>
      <c r="B32" s="39"/>
      <c r="C32" s="39"/>
      <c r="D32" s="39"/>
      <c r="E32" s="39"/>
      <c r="F32" s="39"/>
      <c r="G32" s="39"/>
      <c r="H32" s="39"/>
      <c r="J32" s="39"/>
    </row>
    <row r="33" spans="1:10" ht="16.5" thickBot="1" x14ac:dyDescent="0.3">
      <c r="A33" s="428" t="s">
        <v>55</v>
      </c>
      <c r="B33" s="429"/>
      <c r="C33" s="429"/>
      <c r="D33" s="429"/>
      <c r="E33" s="429"/>
      <c r="F33" s="429"/>
      <c r="G33" s="429"/>
      <c r="H33" s="429"/>
      <c r="I33" s="429"/>
      <c r="J33" s="429"/>
    </row>
    <row r="34" spans="1:10" ht="32.25" thickBot="1" x14ac:dyDescent="0.3">
      <c r="A34" s="85" t="s">
        <v>68</v>
      </c>
      <c r="B34" s="86" t="s">
        <v>59</v>
      </c>
      <c r="C34" s="86" t="s">
        <v>60</v>
      </c>
      <c r="D34" s="87" t="s">
        <v>61</v>
      </c>
      <c r="E34" s="87" t="s">
        <v>62</v>
      </c>
      <c r="F34" s="87" t="s">
        <v>63</v>
      </c>
      <c r="G34" s="88" t="s">
        <v>64</v>
      </c>
      <c r="H34" s="88" t="s">
        <v>65</v>
      </c>
      <c r="I34" s="88" t="s">
        <v>66</v>
      </c>
      <c r="J34" s="89" t="s">
        <v>67</v>
      </c>
    </row>
    <row r="35" spans="1:10" ht="31.5" x14ac:dyDescent="0.25">
      <c r="A35" s="83" t="s">
        <v>20</v>
      </c>
      <c r="B35" s="84"/>
      <c r="C35" s="84"/>
      <c r="D35" s="84"/>
      <c r="E35" s="84"/>
      <c r="F35" s="84"/>
      <c r="G35" s="141">
        <f>IFERROR(C35/B35,0)</f>
        <v>0</v>
      </c>
      <c r="H35" s="141">
        <f>IFERROR(E35/D35,0)</f>
        <v>0</v>
      </c>
      <c r="I35" s="141">
        <f>IFERROR(F35/E35,0)</f>
        <v>0</v>
      </c>
      <c r="J35" s="141">
        <f>IFERROR(F35/B35,0)</f>
        <v>0</v>
      </c>
    </row>
    <row r="36" spans="1:10" x14ac:dyDescent="0.25">
      <c r="A36" s="20" t="s">
        <v>21</v>
      </c>
      <c r="B36" s="316">
        <v>50</v>
      </c>
      <c r="C36" s="311">
        <v>12</v>
      </c>
      <c r="D36" s="311">
        <v>10</v>
      </c>
      <c r="E36" s="311">
        <v>9</v>
      </c>
      <c r="F36" s="311">
        <v>6</v>
      </c>
      <c r="G36" s="142">
        <f t="shared" ref="G36:G50" si="5">IFERROR(C36/B36,0)</f>
        <v>0.24</v>
      </c>
      <c r="H36" s="142">
        <f t="shared" ref="H36:H50" si="6">IFERROR(E36/D36,0)</f>
        <v>0.9</v>
      </c>
      <c r="I36" s="142">
        <f t="shared" ref="I36:I50" si="7">IFERROR(F36/E36,0)</f>
        <v>0.66666666666666663</v>
      </c>
      <c r="J36" s="142">
        <f t="shared" ref="J36:J50" si="8">IFERROR(F36/B36,0)</f>
        <v>0.12</v>
      </c>
    </row>
    <row r="37" spans="1:10" x14ac:dyDescent="0.25">
      <c r="A37" s="20" t="s">
        <v>22</v>
      </c>
      <c r="B37" s="3"/>
      <c r="C37" s="3"/>
      <c r="D37" s="3"/>
      <c r="E37" s="3"/>
      <c r="F37" s="3"/>
      <c r="G37" s="142">
        <f t="shared" si="5"/>
        <v>0</v>
      </c>
      <c r="H37" s="142">
        <f t="shared" si="6"/>
        <v>0</v>
      </c>
      <c r="I37" s="142">
        <f t="shared" si="7"/>
        <v>0</v>
      </c>
      <c r="J37" s="142">
        <f t="shared" si="8"/>
        <v>0</v>
      </c>
    </row>
    <row r="38" spans="1:10" x14ac:dyDescent="0.25">
      <c r="A38" s="20" t="s">
        <v>23</v>
      </c>
      <c r="B38" s="316">
        <v>130</v>
      </c>
      <c r="C38" s="311">
        <v>39</v>
      </c>
      <c r="D38" s="311">
        <v>39</v>
      </c>
      <c r="E38" s="311">
        <v>38</v>
      </c>
      <c r="F38" s="311">
        <v>30</v>
      </c>
      <c r="G38" s="142">
        <f t="shared" si="5"/>
        <v>0.3</v>
      </c>
      <c r="H38" s="142">
        <f t="shared" si="6"/>
        <v>0.97435897435897434</v>
      </c>
      <c r="I38" s="142">
        <f t="shared" si="7"/>
        <v>0.78947368421052633</v>
      </c>
      <c r="J38" s="142">
        <f t="shared" si="8"/>
        <v>0.23076923076923078</v>
      </c>
    </row>
    <row r="39" spans="1:10" x14ac:dyDescent="0.25">
      <c r="A39" s="20" t="s">
        <v>24</v>
      </c>
      <c r="B39" s="3"/>
      <c r="C39" s="3"/>
      <c r="D39" s="3"/>
      <c r="E39" s="3"/>
      <c r="F39" s="3"/>
      <c r="G39" s="142">
        <f t="shared" si="5"/>
        <v>0</v>
      </c>
      <c r="H39" s="142">
        <f t="shared" si="6"/>
        <v>0</v>
      </c>
      <c r="I39" s="142">
        <f t="shared" si="7"/>
        <v>0</v>
      </c>
      <c r="J39" s="142">
        <f t="shared" si="8"/>
        <v>0</v>
      </c>
    </row>
    <row r="40" spans="1:10" ht="19.5" customHeight="1" x14ac:dyDescent="0.25">
      <c r="A40" s="20" t="s">
        <v>25</v>
      </c>
      <c r="B40" s="3"/>
      <c r="C40" s="3"/>
      <c r="D40" s="3"/>
      <c r="E40" s="3"/>
      <c r="F40" s="3"/>
      <c r="G40" s="142">
        <f t="shared" si="5"/>
        <v>0</v>
      </c>
      <c r="H40" s="142">
        <f t="shared" si="6"/>
        <v>0</v>
      </c>
      <c r="I40" s="142">
        <f t="shared" si="7"/>
        <v>0</v>
      </c>
      <c r="J40" s="142">
        <f t="shared" si="8"/>
        <v>0</v>
      </c>
    </row>
    <row r="41" spans="1:10" ht="18" customHeight="1" x14ac:dyDescent="0.25">
      <c r="A41" s="20" t="s">
        <v>26</v>
      </c>
      <c r="B41" s="316">
        <v>100</v>
      </c>
      <c r="C41" s="311">
        <v>148</v>
      </c>
      <c r="D41" s="311">
        <v>148</v>
      </c>
      <c r="E41" s="311">
        <v>146</v>
      </c>
      <c r="F41" s="311">
        <v>110</v>
      </c>
      <c r="G41" s="142">
        <f t="shared" si="5"/>
        <v>1.48</v>
      </c>
      <c r="H41" s="142">
        <f t="shared" si="6"/>
        <v>0.98648648648648651</v>
      </c>
      <c r="I41" s="142">
        <f t="shared" si="7"/>
        <v>0.75342465753424659</v>
      </c>
      <c r="J41" s="142">
        <f t="shared" si="8"/>
        <v>1.1000000000000001</v>
      </c>
    </row>
    <row r="42" spans="1:10" ht="17.25" customHeight="1" x14ac:dyDescent="0.25">
      <c r="A42" s="20" t="s">
        <v>27</v>
      </c>
      <c r="B42" s="3"/>
      <c r="C42" s="3"/>
      <c r="D42" s="3"/>
      <c r="E42" s="3"/>
      <c r="F42" s="3"/>
      <c r="G42" s="142">
        <f t="shared" si="5"/>
        <v>0</v>
      </c>
      <c r="H42" s="142">
        <f t="shared" si="6"/>
        <v>0</v>
      </c>
      <c r="I42" s="142">
        <f t="shared" si="7"/>
        <v>0</v>
      </c>
      <c r="J42" s="142">
        <f t="shared" si="8"/>
        <v>0</v>
      </c>
    </row>
    <row r="43" spans="1:10" ht="17.25" customHeight="1" x14ac:dyDescent="0.25">
      <c r="A43" s="20" t="s">
        <v>28</v>
      </c>
      <c r="B43" s="32"/>
      <c r="C43" s="32"/>
      <c r="D43" s="32"/>
      <c r="E43" s="32"/>
      <c r="F43" s="32"/>
      <c r="G43" s="142">
        <f t="shared" si="5"/>
        <v>0</v>
      </c>
      <c r="H43" s="142">
        <f t="shared" si="6"/>
        <v>0</v>
      </c>
      <c r="I43" s="142">
        <f t="shared" si="7"/>
        <v>0</v>
      </c>
      <c r="J43" s="142">
        <f t="shared" si="8"/>
        <v>0</v>
      </c>
    </row>
    <row r="44" spans="1:10" ht="31.5" x14ac:dyDescent="0.25">
      <c r="A44" s="20" t="s">
        <v>29</v>
      </c>
      <c r="B44" s="33"/>
      <c r="C44" s="33"/>
      <c r="D44" s="32"/>
      <c r="E44" s="32"/>
      <c r="F44" s="32"/>
      <c r="G44" s="142">
        <f t="shared" si="5"/>
        <v>0</v>
      </c>
      <c r="H44" s="142">
        <f t="shared" si="6"/>
        <v>0</v>
      </c>
      <c r="I44" s="142">
        <f t="shared" si="7"/>
        <v>0</v>
      </c>
      <c r="J44" s="142">
        <f t="shared" si="8"/>
        <v>0</v>
      </c>
    </row>
    <row r="45" spans="1:10" x14ac:dyDescent="0.25">
      <c r="A45" s="20" t="s">
        <v>30</v>
      </c>
      <c r="B45" s="3"/>
      <c r="C45" s="3"/>
      <c r="D45" s="3"/>
      <c r="E45" s="3"/>
      <c r="F45" s="3"/>
      <c r="G45" s="142">
        <f t="shared" si="5"/>
        <v>0</v>
      </c>
      <c r="H45" s="142">
        <f t="shared" si="6"/>
        <v>0</v>
      </c>
      <c r="I45" s="142">
        <f t="shared" si="7"/>
        <v>0</v>
      </c>
      <c r="J45" s="142">
        <f t="shared" si="8"/>
        <v>0</v>
      </c>
    </row>
    <row r="46" spans="1:10" ht="31.5" x14ac:dyDescent="0.25">
      <c r="A46" s="20" t="s">
        <v>31</v>
      </c>
      <c r="B46" s="3"/>
      <c r="C46" s="3"/>
      <c r="D46" s="3"/>
      <c r="E46" s="3"/>
      <c r="F46" s="3"/>
      <c r="G46" s="142">
        <f t="shared" si="5"/>
        <v>0</v>
      </c>
      <c r="H46" s="142">
        <f t="shared" si="6"/>
        <v>0</v>
      </c>
      <c r="I46" s="142">
        <f t="shared" si="7"/>
        <v>0</v>
      </c>
      <c r="J46" s="142">
        <f t="shared" si="8"/>
        <v>0</v>
      </c>
    </row>
    <row r="47" spans="1:10" x14ac:dyDescent="0.25">
      <c r="A47" s="20" t="s">
        <v>32</v>
      </c>
      <c r="B47" s="3"/>
      <c r="C47" s="3"/>
      <c r="D47" s="3"/>
      <c r="E47" s="3"/>
      <c r="F47" s="3"/>
      <c r="G47" s="142">
        <f t="shared" si="5"/>
        <v>0</v>
      </c>
      <c r="H47" s="142">
        <f t="shared" si="6"/>
        <v>0</v>
      </c>
      <c r="I47" s="142">
        <f t="shared" si="7"/>
        <v>0</v>
      </c>
      <c r="J47" s="142">
        <f t="shared" si="8"/>
        <v>0</v>
      </c>
    </row>
    <row r="48" spans="1:10" x14ac:dyDescent="0.25">
      <c r="A48" s="20" t="s">
        <v>33</v>
      </c>
      <c r="B48" s="3"/>
      <c r="C48" s="3"/>
      <c r="D48" s="3"/>
      <c r="E48" s="3"/>
      <c r="F48" s="3"/>
      <c r="G48" s="142">
        <f t="shared" si="5"/>
        <v>0</v>
      </c>
      <c r="H48" s="142">
        <f t="shared" si="6"/>
        <v>0</v>
      </c>
      <c r="I48" s="142">
        <f t="shared" si="7"/>
        <v>0</v>
      </c>
      <c r="J48" s="142">
        <f t="shared" si="8"/>
        <v>0</v>
      </c>
    </row>
    <row r="49" spans="1:10" ht="18.75" customHeight="1" x14ac:dyDescent="0.25">
      <c r="A49" s="20" t="s">
        <v>34</v>
      </c>
      <c r="B49" s="3"/>
      <c r="C49" s="3"/>
      <c r="D49" s="3"/>
      <c r="E49" s="3"/>
      <c r="F49" s="3"/>
      <c r="G49" s="142">
        <f t="shared" si="5"/>
        <v>0</v>
      </c>
      <c r="H49" s="142">
        <f t="shared" si="6"/>
        <v>0</v>
      </c>
      <c r="I49" s="142">
        <f t="shared" si="7"/>
        <v>0</v>
      </c>
      <c r="J49" s="142">
        <f t="shared" si="8"/>
        <v>0</v>
      </c>
    </row>
    <row r="50" spans="1:10" ht="17.25" customHeight="1" x14ac:dyDescent="0.25">
      <c r="A50" s="20" t="s">
        <v>35</v>
      </c>
      <c r="B50" s="3"/>
      <c r="C50" s="3"/>
      <c r="D50" s="3"/>
      <c r="E50" s="3"/>
      <c r="F50" s="3"/>
      <c r="G50" s="142">
        <f t="shared" si="5"/>
        <v>0</v>
      </c>
      <c r="H50" s="142">
        <f t="shared" si="6"/>
        <v>0</v>
      </c>
      <c r="I50" s="142">
        <f t="shared" si="7"/>
        <v>0</v>
      </c>
      <c r="J50" s="142">
        <f t="shared" si="8"/>
        <v>0</v>
      </c>
    </row>
    <row r="51" spans="1:10" ht="18" customHeight="1" x14ac:dyDescent="0.25">
      <c r="A51" s="20" t="s">
        <v>36</v>
      </c>
      <c r="B51" s="3"/>
      <c r="C51" s="3"/>
      <c r="D51" s="3"/>
      <c r="E51" s="3"/>
      <c r="F51" s="3"/>
      <c r="G51" s="142">
        <f>IFERROR(C51/B51,0)</f>
        <v>0</v>
      </c>
      <c r="H51" s="142">
        <f>IFERROR(E51/D51,0)</f>
        <v>0</v>
      </c>
      <c r="I51" s="142">
        <f>IFERROR(F51/E51,0)</f>
        <v>0</v>
      </c>
      <c r="J51" s="142">
        <f>IFERROR(F51/B51,0)</f>
        <v>0</v>
      </c>
    </row>
    <row r="52" spans="1:10" ht="16.5" customHeight="1" x14ac:dyDescent="0.25">
      <c r="A52" s="20" t="s">
        <v>37</v>
      </c>
      <c r="B52" s="3"/>
      <c r="C52" s="3"/>
      <c r="D52" s="3"/>
      <c r="E52" s="3"/>
      <c r="F52" s="3"/>
      <c r="G52" s="142">
        <f t="shared" ref="G52:G62" si="9">IFERROR(C52/B52,0)</f>
        <v>0</v>
      </c>
      <c r="H52" s="142">
        <f t="shared" ref="H52:H62" si="10">IFERROR(E52/D52,0)</f>
        <v>0</v>
      </c>
      <c r="I52" s="142">
        <f t="shared" ref="I52:I62" si="11">IFERROR(F52/E52,0)</f>
        <v>0</v>
      </c>
      <c r="J52" s="142">
        <f t="shared" ref="J52:J62" si="12">IFERROR(F52/B52,0)</f>
        <v>0</v>
      </c>
    </row>
    <row r="53" spans="1:10" x14ac:dyDescent="0.25">
      <c r="A53" s="20" t="s">
        <v>38</v>
      </c>
      <c r="B53" s="3"/>
      <c r="C53" s="3"/>
      <c r="D53" s="3"/>
      <c r="E53" s="3"/>
      <c r="F53" s="3"/>
      <c r="G53" s="142">
        <f t="shared" si="9"/>
        <v>0</v>
      </c>
      <c r="H53" s="142">
        <f t="shared" si="10"/>
        <v>0</v>
      </c>
      <c r="I53" s="142">
        <f t="shared" si="11"/>
        <v>0</v>
      </c>
      <c r="J53" s="142">
        <f t="shared" si="12"/>
        <v>0</v>
      </c>
    </row>
    <row r="54" spans="1:10" ht="19.5" customHeight="1" x14ac:dyDescent="0.25">
      <c r="A54" s="20" t="s">
        <v>39</v>
      </c>
      <c r="B54" s="3"/>
      <c r="C54" s="3"/>
      <c r="D54" s="3"/>
      <c r="E54" s="3"/>
      <c r="F54" s="3"/>
      <c r="G54" s="142">
        <f t="shared" si="9"/>
        <v>0</v>
      </c>
      <c r="H54" s="142">
        <f t="shared" si="10"/>
        <v>0</v>
      </c>
      <c r="I54" s="142">
        <f t="shared" si="11"/>
        <v>0</v>
      </c>
      <c r="J54" s="142">
        <f t="shared" si="12"/>
        <v>0</v>
      </c>
    </row>
    <row r="55" spans="1:10" ht="18.75" customHeight="1" x14ac:dyDescent="0.25">
      <c r="A55" s="20" t="s">
        <v>40</v>
      </c>
      <c r="B55" s="3"/>
      <c r="C55" s="3"/>
      <c r="D55" s="3"/>
      <c r="E55" s="3"/>
      <c r="F55" s="3"/>
      <c r="G55" s="142">
        <f t="shared" si="9"/>
        <v>0</v>
      </c>
      <c r="H55" s="142">
        <f t="shared" si="10"/>
        <v>0</v>
      </c>
      <c r="I55" s="142">
        <f t="shared" si="11"/>
        <v>0</v>
      </c>
      <c r="J55" s="142">
        <f t="shared" si="12"/>
        <v>0</v>
      </c>
    </row>
    <row r="56" spans="1:10" ht="17.25" customHeight="1" x14ac:dyDescent="0.25">
      <c r="A56" s="20" t="s">
        <v>41</v>
      </c>
      <c r="B56" s="3"/>
      <c r="C56" s="3"/>
      <c r="D56" s="3"/>
      <c r="E56" s="3"/>
      <c r="F56" s="3"/>
      <c r="G56" s="142">
        <f t="shared" si="9"/>
        <v>0</v>
      </c>
      <c r="H56" s="142">
        <f t="shared" si="10"/>
        <v>0</v>
      </c>
      <c r="I56" s="142">
        <f t="shared" si="11"/>
        <v>0</v>
      </c>
      <c r="J56" s="142">
        <f t="shared" si="12"/>
        <v>0</v>
      </c>
    </row>
    <row r="57" spans="1:10" ht="16.5" customHeight="1" x14ac:dyDescent="0.25">
      <c r="A57" s="20" t="s">
        <v>42</v>
      </c>
      <c r="B57" s="3"/>
      <c r="C57" s="3"/>
      <c r="D57" s="3"/>
      <c r="E57" s="3"/>
      <c r="F57" s="3"/>
      <c r="G57" s="142">
        <f t="shared" si="9"/>
        <v>0</v>
      </c>
      <c r="H57" s="142">
        <f t="shared" si="10"/>
        <v>0</v>
      </c>
      <c r="I57" s="142">
        <f t="shared" si="11"/>
        <v>0</v>
      </c>
      <c r="J57" s="142">
        <f t="shared" si="12"/>
        <v>0</v>
      </c>
    </row>
    <row r="58" spans="1:10" ht="17.25" customHeight="1" x14ac:dyDescent="0.25">
      <c r="A58" s="20" t="s">
        <v>43</v>
      </c>
      <c r="B58" s="3"/>
      <c r="C58" s="3"/>
      <c r="D58" s="3"/>
      <c r="E58" s="3"/>
      <c r="F58" s="3"/>
      <c r="G58" s="142">
        <f t="shared" si="9"/>
        <v>0</v>
      </c>
      <c r="H58" s="142">
        <f t="shared" si="10"/>
        <v>0</v>
      </c>
      <c r="I58" s="142">
        <f t="shared" si="11"/>
        <v>0</v>
      </c>
      <c r="J58" s="142">
        <f t="shared" si="12"/>
        <v>0</v>
      </c>
    </row>
    <row r="59" spans="1:10" x14ac:dyDescent="0.25">
      <c r="A59" s="20" t="s">
        <v>44</v>
      </c>
      <c r="B59" s="3"/>
      <c r="C59" s="3"/>
      <c r="D59" s="3"/>
      <c r="E59" s="3"/>
      <c r="F59" s="3"/>
      <c r="G59" s="142">
        <f t="shared" si="9"/>
        <v>0</v>
      </c>
      <c r="H59" s="142">
        <f t="shared" si="10"/>
        <v>0</v>
      </c>
      <c r="I59" s="142">
        <f t="shared" si="11"/>
        <v>0</v>
      </c>
      <c r="J59" s="142">
        <f t="shared" si="12"/>
        <v>0</v>
      </c>
    </row>
    <row r="60" spans="1:10" x14ac:dyDescent="0.25">
      <c r="A60" s="20" t="s">
        <v>45</v>
      </c>
      <c r="B60" s="3"/>
      <c r="C60" s="3"/>
      <c r="D60" s="3"/>
      <c r="E60" s="3"/>
      <c r="F60" s="3"/>
      <c r="G60" s="142">
        <f t="shared" si="9"/>
        <v>0</v>
      </c>
      <c r="H60" s="142">
        <f t="shared" si="10"/>
        <v>0</v>
      </c>
      <c r="I60" s="142">
        <f t="shared" si="11"/>
        <v>0</v>
      </c>
      <c r="J60" s="142">
        <f t="shared" si="12"/>
        <v>0</v>
      </c>
    </row>
    <row r="61" spans="1:10" ht="31.5" x14ac:dyDescent="0.25">
      <c r="A61" s="33" t="s">
        <v>46</v>
      </c>
      <c r="B61" s="32"/>
      <c r="C61" s="32"/>
      <c r="D61" s="32"/>
      <c r="E61" s="32"/>
      <c r="F61" s="32"/>
      <c r="G61" s="142">
        <f t="shared" si="9"/>
        <v>0</v>
      </c>
      <c r="H61" s="142">
        <f t="shared" si="10"/>
        <v>0</v>
      </c>
      <c r="I61" s="142">
        <f t="shared" si="11"/>
        <v>0</v>
      </c>
      <c r="J61" s="142">
        <f t="shared" si="12"/>
        <v>0</v>
      </c>
    </row>
    <row r="62" spans="1:10" ht="17.25" customHeight="1" x14ac:dyDescent="0.25">
      <c r="A62" s="140" t="s">
        <v>56</v>
      </c>
      <c r="B62" s="58">
        <f>+SUM(B35:B61)</f>
        <v>280</v>
      </c>
      <c r="C62" s="58">
        <f>+SUM(C35:C61)</f>
        <v>199</v>
      </c>
      <c r="D62" s="58">
        <f>+SUM(D35:D61)</f>
        <v>197</v>
      </c>
      <c r="E62" s="58">
        <f>+SUM(E35:E61)</f>
        <v>193</v>
      </c>
      <c r="F62" s="58">
        <f>+SUM(F35:F61)</f>
        <v>146</v>
      </c>
      <c r="G62" s="142">
        <f t="shared" si="9"/>
        <v>0.71071428571428574</v>
      </c>
      <c r="H62" s="142">
        <f t="shared" si="10"/>
        <v>0.97969543147208127</v>
      </c>
      <c r="I62" s="142">
        <f t="shared" si="11"/>
        <v>0.75647668393782386</v>
      </c>
      <c r="J62" s="142">
        <f t="shared" si="12"/>
        <v>0.52142857142857146</v>
      </c>
    </row>
    <row r="64" spans="1:10" ht="16.5" thickBot="1" x14ac:dyDescent="0.3">
      <c r="A64" s="127" t="s">
        <v>129</v>
      </c>
      <c r="B64" s="7"/>
      <c r="C64" s="7"/>
      <c r="D64" s="7"/>
      <c r="E64" s="7"/>
    </row>
    <row r="65" spans="1:9" ht="63.75" thickBot="1" x14ac:dyDescent="0.3">
      <c r="A65" s="97" t="s">
        <v>68</v>
      </c>
      <c r="B65" s="98" t="s">
        <v>60</v>
      </c>
      <c r="C65" s="99" t="s">
        <v>61</v>
      </c>
      <c r="D65" s="99" t="s">
        <v>62</v>
      </c>
      <c r="E65" s="99" t="s">
        <v>63</v>
      </c>
      <c r="F65" s="100" t="s">
        <v>143</v>
      </c>
      <c r="G65" s="100" t="s">
        <v>144</v>
      </c>
      <c r="H65" s="100" t="s">
        <v>145</v>
      </c>
      <c r="I65" s="101" t="s">
        <v>146</v>
      </c>
    </row>
    <row r="66" spans="1:9" ht="31.5" x14ac:dyDescent="0.25">
      <c r="A66" s="83" t="s">
        <v>20</v>
      </c>
      <c r="B66" s="84"/>
      <c r="C66" s="84"/>
      <c r="D66" s="84"/>
      <c r="E66" s="84"/>
      <c r="F66" s="143">
        <f>+IFERROR(B66/(C4+C35),0)*100</f>
        <v>0</v>
      </c>
      <c r="G66" s="143">
        <f>+IFERROR(C66/(D4+D35),0)*100</f>
        <v>0</v>
      </c>
      <c r="H66" s="143">
        <f>+IFERROR(D66/(E4+E35),0)*100</f>
        <v>0</v>
      </c>
      <c r="I66" s="143">
        <f>+IFERROR(E66/(F4+F35),0)*100</f>
        <v>0</v>
      </c>
    </row>
    <row r="67" spans="1:9" x14ac:dyDescent="0.25">
      <c r="A67" s="20" t="s">
        <v>21</v>
      </c>
      <c r="B67" s="311">
        <v>45</v>
      </c>
      <c r="C67" s="311">
        <v>40</v>
      </c>
      <c r="D67" s="311">
        <v>27</v>
      </c>
      <c r="E67" s="311">
        <v>21</v>
      </c>
      <c r="F67" s="144">
        <f t="shared" ref="F67:F76" si="13">+IFERROR(B67/(C5+C36),0)*100</f>
        <v>9.2687950566426363</v>
      </c>
      <c r="G67" s="144">
        <f t="shared" ref="G67:G76" si="14">+IFERROR(C67/(D5+D36),0)*100</f>
        <v>8.8397790055248606</v>
      </c>
      <c r="H67" s="144">
        <f t="shared" ref="H67:H77" si="15">+IFERROR(D67/(E5+E36),0)*100</f>
        <v>7.6923076923076925</v>
      </c>
      <c r="I67" s="144">
        <f t="shared" ref="I67:I77" si="16">+IFERROR(E67/(F5+F36),0)*100</f>
        <v>10.24390243902439</v>
      </c>
    </row>
    <row r="68" spans="1:9" x14ac:dyDescent="0.25">
      <c r="A68" s="20" t="s">
        <v>22</v>
      </c>
      <c r="B68" s="3"/>
      <c r="C68" s="3"/>
      <c r="D68" s="3"/>
      <c r="E68" s="3"/>
      <c r="F68" s="144">
        <f t="shared" si="13"/>
        <v>0</v>
      </c>
      <c r="G68" s="144">
        <f t="shared" si="14"/>
        <v>0</v>
      </c>
      <c r="H68" s="144">
        <f t="shared" si="15"/>
        <v>0</v>
      </c>
      <c r="I68" s="144">
        <f t="shared" si="16"/>
        <v>0</v>
      </c>
    </row>
    <row r="69" spans="1:9" x14ac:dyDescent="0.25">
      <c r="A69" s="20" t="s">
        <v>23</v>
      </c>
      <c r="B69" s="311">
        <v>42</v>
      </c>
      <c r="C69" s="311">
        <v>42</v>
      </c>
      <c r="D69" s="311">
        <v>23</v>
      </c>
      <c r="E69" s="311">
        <v>20.5</v>
      </c>
      <c r="F69" s="144">
        <f t="shared" si="13"/>
        <v>5.7220708446866482</v>
      </c>
      <c r="G69" s="144">
        <f t="shared" si="14"/>
        <v>6.1135371179039302</v>
      </c>
      <c r="H69" s="144">
        <f t="shared" si="15"/>
        <v>4.9783549783549788</v>
      </c>
      <c r="I69" s="144">
        <f t="shared" si="16"/>
        <v>7.0446735395189002</v>
      </c>
    </row>
    <row r="70" spans="1:9" x14ac:dyDescent="0.25">
      <c r="A70" s="20" t="s">
        <v>24</v>
      </c>
      <c r="B70" s="311">
        <v>2</v>
      </c>
      <c r="C70" s="311">
        <v>2</v>
      </c>
      <c r="D70" s="311">
        <v>0</v>
      </c>
      <c r="E70" s="311">
        <v>0</v>
      </c>
      <c r="F70" s="144">
        <f t="shared" si="13"/>
        <v>2.2222222222222223</v>
      </c>
      <c r="G70" s="144">
        <f t="shared" si="14"/>
        <v>2.7397260273972601</v>
      </c>
      <c r="H70" s="144">
        <f t="shared" si="15"/>
        <v>0</v>
      </c>
      <c r="I70" s="144">
        <f t="shared" si="16"/>
        <v>0</v>
      </c>
    </row>
    <row r="71" spans="1:9" x14ac:dyDescent="0.25">
      <c r="A71" s="20" t="s">
        <v>25</v>
      </c>
      <c r="B71" s="3"/>
      <c r="C71" s="3"/>
      <c r="D71" s="3"/>
      <c r="E71" s="3"/>
      <c r="F71" s="144">
        <f t="shared" si="13"/>
        <v>0</v>
      </c>
      <c r="G71" s="144">
        <f t="shared" si="14"/>
        <v>0</v>
      </c>
      <c r="H71" s="144">
        <f t="shared" si="15"/>
        <v>0</v>
      </c>
      <c r="I71" s="144">
        <f t="shared" si="16"/>
        <v>0</v>
      </c>
    </row>
    <row r="72" spans="1:9" x14ac:dyDescent="0.25">
      <c r="A72" s="20" t="s">
        <v>26</v>
      </c>
      <c r="B72" s="311">
        <v>5</v>
      </c>
      <c r="C72" s="311">
        <v>5</v>
      </c>
      <c r="D72" s="311">
        <v>5</v>
      </c>
      <c r="E72" s="311">
        <v>5</v>
      </c>
      <c r="F72" s="144">
        <f t="shared" si="13"/>
        <v>0.99009900990099009</v>
      </c>
      <c r="G72" s="144">
        <f t="shared" si="14"/>
        <v>1.0373443983402488</v>
      </c>
      <c r="H72" s="144">
        <f t="shared" si="15"/>
        <v>1.392757660167131</v>
      </c>
      <c r="I72" s="144">
        <f t="shared" si="16"/>
        <v>2.0746887966804977</v>
      </c>
    </row>
    <row r="73" spans="1:9" x14ac:dyDescent="0.25">
      <c r="A73" s="20" t="s">
        <v>27</v>
      </c>
      <c r="B73" s="311">
        <v>7</v>
      </c>
      <c r="C73" s="311">
        <v>4</v>
      </c>
      <c r="D73" s="311">
        <v>3</v>
      </c>
      <c r="E73" s="311">
        <v>1</v>
      </c>
      <c r="F73" s="144">
        <f t="shared" si="13"/>
        <v>2.7131782945736433</v>
      </c>
      <c r="G73" s="144">
        <f t="shared" si="14"/>
        <v>1.7167381974248928</v>
      </c>
      <c r="H73" s="144">
        <f t="shared" si="15"/>
        <v>1.4851485148514851</v>
      </c>
      <c r="I73" s="144">
        <f t="shared" si="16"/>
        <v>1.0101010101010102</v>
      </c>
    </row>
    <row r="74" spans="1:9" x14ac:dyDescent="0.25">
      <c r="A74" s="20" t="s">
        <v>28</v>
      </c>
      <c r="B74" s="311">
        <v>10.5</v>
      </c>
      <c r="C74" s="311">
        <v>7.5</v>
      </c>
      <c r="D74" s="311">
        <v>6.5</v>
      </c>
      <c r="E74" s="311">
        <v>6.5</v>
      </c>
      <c r="F74" s="144">
        <f t="shared" si="13"/>
        <v>3.5836177474402731</v>
      </c>
      <c r="G74" s="144">
        <f t="shared" si="14"/>
        <v>2.8901734104046244</v>
      </c>
      <c r="H74" s="144">
        <f t="shared" si="15"/>
        <v>3.2994923857868024</v>
      </c>
      <c r="I74" s="144">
        <f t="shared" si="16"/>
        <v>7.4285714285714288</v>
      </c>
    </row>
    <row r="75" spans="1:9" ht="31.5" x14ac:dyDescent="0.25">
      <c r="A75" s="20" t="s">
        <v>29</v>
      </c>
      <c r="B75" s="311">
        <v>2</v>
      </c>
      <c r="C75" s="311">
        <v>2</v>
      </c>
      <c r="D75" s="311">
        <v>1</v>
      </c>
      <c r="E75" s="311">
        <v>0</v>
      </c>
      <c r="F75" s="144">
        <f t="shared" si="13"/>
        <v>28.571428571428569</v>
      </c>
      <c r="G75" s="144">
        <f t="shared" si="14"/>
        <v>40</v>
      </c>
      <c r="H75" s="144">
        <f t="shared" si="15"/>
        <v>33.333333333333329</v>
      </c>
      <c r="I75" s="144">
        <f t="shared" si="16"/>
        <v>0</v>
      </c>
    </row>
    <row r="76" spans="1:9" x14ac:dyDescent="0.25">
      <c r="A76" s="20" t="s">
        <v>30</v>
      </c>
      <c r="B76" s="3"/>
      <c r="C76" s="3"/>
      <c r="D76" s="3"/>
      <c r="E76" s="3"/>
      <c r="F76" s="144">
        <f t="shared" si="13"/>
        <v>0</v>
      </c>
      <c r="G76" s="144">
        <f t="shared" si="14"/>
        <v>0</v>
      </c>
      <c r="H76" s="144">
        <f t="shared" si="15"/>
        <v>0</v>
      </c>
      <c r="I76" s="144">
        <f t="shared" si="16"/>
        <v>0</v>
      </c>
    </row>
    <row r="77" spans="1:9" ht="31.5" x14ac:dyDescent="0.25">
      <c r="A77" s="20" t="s">
        <v>31</v>
      </c>
      <c r="B77" s="3"/>
      <c r="C77" s="3"/>
      <c r="D77" s="3"/>
      <c r="E77" s="3"/>
      <c r="F77" s="144">
        <f t="shared" ref="F77:G87" si="17">+IFERROR(B77/(C15+C46),0)*100</f>
        <v>0</v>
      </c>
      <c r="G77" s="144">
        <f t="shared" si="17"/>
        <v>0</v>
      </c>
      <c r="H77" s="144">
        <f t="shared" si="15"/>
        <v>0</v>
      </c>
      <c r="I77" s="144">
        <f t="shared" si="16"/>
        <v>0</v>
      </c>
    </row>
    <row r="78" spans="1:9" x14ac:dyDescent="0.25">
      <c r="A78" s="20" t="s">
        <v>32</v>
      </c>
      <c r="B78" s="3"/>
      <c r="C78" s="3"/>
      <c r="D78" s="3"/>
      <c r="E78" s="3"/>
      <c r="F78" s="144">
        <f t="shared" si="17"/>
        <v>0</v>
      </c>
      <c r="G78" s="144">
        <f t="shared" si="17"/>
        <v>0</v>
      </c>
      <c r="H78" s="144">
        <f t="shared" ref="H78:H93" si="18">+IFERROR(D78/(E16+E47),0)*100</f>
        <v>0</v>
      </c>
      <c r="I78" s="144">
        <f t="shared" ref="I78:I93" si="19">+IFERROR(E78/(F16+F47),0)*100</f>
        <v>0</v>
      </c>
    </row>
    <row r="79" spans="1:9" x14ac:dyDescent="0.25">
      <c r="A79" s="20" t="s">
        <v>33</v>
      </c>
      <c r="B79" s="3"/>
      <c r="C79" s="3"/>
      <c r="D79" s="3"/>
      <c r="E79" s="3"/>
      <c r="F79" s="144">
        <f t="shared" si="17"/>
        <v>0</v>
      </c>
      <c r="G79" s="144">
        <f t="shared" si="17"/>
        <v>0</v>
      </c>
      <c r="H79" s="144">
        <f t="shared" si="18"/>
        <v>0</v>
      </c>
      <c r="I79" s="144">
        <f t="shared" si="19"/>
        <v>0</v>
      </c>
    </row>
    <row r="80" spans="1:9" x14ac:dyDescent="0.25">
      <c r="A80" s="20" t="s">
        <v>34</v>
      </c>
      <c r="B80" s="3"/>
      <c r="C80" s="3"/>
      <c r="D80" s="3"/>
      <c r="E80" s="3"/>
      <c r="F80" s="144">
        <f t="shared" si="17"/>
        <v>0</v>
      </c>
      <c r="G80" s="144">
        <f t="shared" si="17"/>
        <v>0</v>
      </c>
      <c r="H80" s="144">
        <f t="shared" si="18"/>
        <v>0</v>
      </c>
      <c r="I80" s="144">
        <f t="shared" si="19"/>
        <v>0</v>
      </c>
    </row>
    <row r="81" spans="1:9" x14ac:dyDescent="0.25">
      <c r="A81" s="20" t="s">
        <v>35</v>
      </c>
      <c r="B81" s="3"/>
      <c r="C81" s="3"/>
      <c r="D81" s="3"/>
      <c r="E81" s="3"/>
      <c r="F81" s="144">
        <f t="shared" si="17"/>
        <v>0</v>
      </c>
      <c r="G81" s="144">
        <f t="shared" si="17"/>
        <v>0</v>
      </c>
      <c r="H81" s="144">
        <f t="shared" si="18"/>
        <v>0</v>
      </c>
      <c r="I81" s="144">
        <f t="shared" si="19"/>
        <v>0</v>
      </c>
    </row>
    <row r="82" spans="1:9" x14ac:dyDescent="0.25">
      <c r="A82" s="20" t="s">
        <v>36</v>
      </c>
      <c r="B82" s="311">
        <v>912</v>
      </c>
      <c r="C82" s="311">
        <v>679</v>
      </c>
      <c r="D82" s="311">
        <v>360</v>
      </c>
      <c r="E82" s="311">
        <v>303</v>
      </c>
      <c r="F82" s="144">
        <f t="shared" si="17"/>
        <v>49.646162221012517</v>
      </c>
      <c r="G82" s="144">
        <f t="shared" si="17"/>
        <v>45.056403450564034</v>
      </c>
      <c r="H82" s="144">
        <f t="shared" si="18"/>
        <v>48.913043478260867</v>
      </c>
      <c r="I82" s="144">
        <f t="shared" si="19"/>
        <v>54.01069518716578</v>
      </c>
    </row>
    <row r="83" spans="1:9" x14ac:dyDescent="0.25">
      <c r="A83" s="20" t="s">
        <v>37</v>
      </c>
      <c r="B83" s="311">
        <v>157</v>
      </c>
      <c r="C83" s="311">
        <v>114</v>
      </c>
      <c r="D83" s="311">
        <v>45</v>
      </c>
      <c r="E83" s="311">
        <v>36</v>
      </c>
      <c r="F83" s="144">
        <f t="shared" si="17"/>
        <v>34.429824561403507</v>
      </c>
      <c r="G83" s="144">
        <f t="shared" si="17"/>
        <v>29.457364341085274</v>
      </c>
      <c r="H83" s="144">
        <f t="shared" si="18"/>
        <v>28.125</v>
      </c>
      <c r="I83" s="144">
        <f t="shared" si="19"/>
        <v>40</v>
      </c>
    </row>
    <row r="84" spans="1:9" x14ac:dyDescent="0.25">
      <c r="A84" s="20" t="s">
        <v>38</v>
      </c>
      <c r="B84" s="3"/>
      <c r="C84" s="3"/>
      <c r="D84" s="3"/>
      <c r="E84" s="3"/>
      <c r="F84" s="144">
        <f t="shared" si="17"/>
        <v>0</v>
      </c>
      <c r="G84" s="144">
        <f t="shared" si="17"/>
        <v>0</v>
      </c>
      <c r="H84" s="144">
        <f t="shared" si="18"/>
        <v>0</v>
      </c>
      <c r="I84" s="144">
        <f t="shared" si="19"/>
        <v>0</v>
      </c>
    </row>
    <row r="85" spans="1:9" x14ac:dyDescent="0.25">
      <c r="A85" s="20" t="s">
        <v>39</v>
      </c>
      <c r="B85" s="311">
        <v>1</v>
      </c>
      <c r="C85" s="311">
        <v>0</v>
      </c>
      <c r="D85" s="311">
        <v>0</v>
      </c>
      <c r="E85" s="311">
        <v>0</v>
      </c>
      <c r="F85" s="144">
        <f t="shared" si="17"/>
        <v>0.68027210884353739</v>
      </c>
      <c r="G85" s="144">
        <f t="shared" si="17"/>
        <v>0</v>
      </c>
      <c r="H85" s="144">
        <f t="shared" si="18"/>
        <v>0</v>
      </c>
      <c r="I85" s="144">
        <f t="shared" si="19"/>
        <v>0</v>
      </c>
    </row>
    <row r="86" spans="1:9" x14ac:dyDescent="0.25">
      <c r="A86" s="20" t="s">
        <v>40</v>
      </c>
      <c r="B86" s="311">
        <v>3</v>
      </c>
      <c r="C86" s="311">
        <v>3</v>
      </c>
      <c r="D86" s="311">
        <v>2</v>
      </c>
      <c r="E86" s="311">
        <v>2</v>
      </c>
      <c r="F86" s="144">
        <f t="shared" si="17"/>
        <v>6</v>
      </c>
      <c r="G86" s="144">
        <f t="shared" si="17"/>
        <v>6.8181818181818175</v>
      </c>
      <c r="H86" s="144">
        <f t="shared" si="18"/>
        <v>4.7619047619047619</v>
      </c>
      <c r="I86" s="144">
        <f t="shared" si="19"/>
        <v>5.1282051282051277</v>
      </c>
    </row>
    <row r="87" spans="1:9" x14ac:dyDescent="0.25">
      <c r="A87" s="20" t="s">
        <v>41</v>
      </c>
      <c r="B87" s="3"/>
      <c r="C87" s="3"/>
      <c r="D87" s="3"/>
      <c r="E87" s="3"/>
      <c r="F87" s="144">
        <f t="shared" si="17"/>
        <v>0</v>
      </c>
      <c r="G87" s="144">
        <f t="shared" si="17"/>
        <v>0</v>
      </c>
      <c r="H87" s="144">
        <f t="shared" si="18"/>
        <v>0</v>
      </c>
      <c r="I87" s="144">
        <f t="shared" si="19"/>
        <v>0</v>
      </c>
    </row>
    <row r="88" spans="1:9" x14ac:dyDescent="0.25">
      <c r="A88" s="20" t="s">
        <v>42</v>
      </c>
      <c r="B88" s="3"/>
      <c r="C88" s="3"/>
      <c r="D88" s="3"/>
      <c r="E88" s="3"/>
      <c r="F88" s="144">
        <f t="shared" ref="F88:G92" si="20">+IFERROR(B88/(C26+C57),0)*100</f>
        <v>0</v>
      </c>
      <c r="G88" s="144">
        <f t="shared" si="20"/>
        <v>0</v>
      </c>
      <c r="H88" s="144">
        <f t="shared" si="18"/>
        <v>0</v>
      </c>
      <c r="I88" s="144">
        <f t="shared" si="19"/>
        <v>0</v>
      </c>
    </row>
    <row r="89" spans="1:9" x14ac:dyDescent="0.25">
      <c r="A89" s="20" t="s">
        <v>43</v>
      </c>
      <c r="B89" s="3"/>
      <c r="C89" s="3"/>
      <c r="D89" s="3"/>
      <c r="E89" s="3"/>
      <c r="F89" s="144">
        <f t="shared" si="20"/>
        <v>0</v>
      </c>
      <c r="G89" s="144">
        <f t="shared" si="20"/>
        <v>0</v>
      </c>
      <c r="H89" s="144">
        <f t="shared" si="18"/>
        <v>0</v>
      </c>
      <c r="I89" s="144">
        <f t="shared" si="19"/>
        <v>0</v>
      </c>
    </row>
    <row r="90" spans="1:9" x14ac:dyDescent="0.25">
      <c r="A90" s="20" t="s">
        <v>44</v>
      </c>
      <c r="B90" s="3"/>
      <c r="C90" s="3"/>
      <c r="D90" s="3"/>
      <c r="E90" s="3"/>
      <c r="F90" s="144">
        <f t="shared" si="20"/>
        <v>0</v>
      </c>
      <c r="G90" s="144">
        <f t="shared" si="20"/>
        <v>0</v>
      </c>
      <c r="H90" s="144">
        <f t="shared" si="18"/>
        <v>0</v>
      </c>
      <c r="I90" s="144">
        <f t="shared" si="19"/>
        <v>0</v>
      </c>
    </row>
    <row r="91" spans="1:9" x14ac:dyDescent="0.25">
      <c r="A91" s="20" t="s">
        <v>45</v>
      </c>
      <c r="B91" s="311">
        <v>5</v>
      </c>
      <c r="C91" s="311">
        <v>4</v>
      </c>
      <c r="D91" s="311">
        <v>2</v>
      </c>
      <c r="E91" s="311">
        <v>2</v>
      </c>
      <c r="F91" s="144">
        <f t="shared" si="20"/>
        <v>8.7719298245614024</v>
      </c>
      <c r="G91" s="144">
        <f t="shared" si="20"/>
        <v>9.3023255813953494</v>
      </c>
      <c r="H91" s="144">
        <f t="shared" si="18"/>
        <v>5</v>
      </c>
      <c r="I91" s="144">
        <f t="shared" si="19"/>
        <v>8.3333333333333321</v>
      </c>
    </row>
    <row r="92" spans="1:9" ht="31.5" x14ac:dyDescent="0.25">
      <c r="A92" s="49" t="s">
        <v>46</v>
      </c>
      <c r="B92" s="311">
        <v>7.5</v>
      </c>
      <c r="C92" s="311">
        <v>6.5</v>
      </c>
      <c r="D92" s="311">
        <v>6.5</v>
      </c>
      <c r="E92" s="311">
        <v>3</v>
      </c>
      <c r="F92" s="144">
        <f t="shared" si="20"/>
        <v>8.7719298245614024</v>
      </c>
      <c r="G92" s="144">
        <f t="shared" si="20"/>
        <v>10.15625</v>
      </c>
      <c r="H92" s="144">
        <f t="shared" si="18"/>
        <v>10.833333333333334</v>
      </c>
      <c r="I92" s="144">
        <f t="shared" si="19"/>
        <v>8.2191780821917799</v>
      </c>
    </row>
    <row r="93" spans="1:9" x14ac:dyDescent="0.25">
      <c r="A93" s="140" t="s">
        <v>56</v>
      </c>
      <c r="B93" s="58">
        <f>+SUM(B66:B92)</f>
        <v>1199</v>
      </c>
      <c r="C93" s="58">
        <f>+SUM(C66:C92)</f>
        <v>909</v>
      </c>
      <c r="D93" s="58">
        <f>+SUM(D66:D92)</f>
        <v>481</v>
      </c>
      <c r="E93" s="58">
        <f>+SUM(E66:E92)</f>
        <v>400</v>
      </c>
      <c r="F93" s="144">
        <f>+IFERROR(B93/(C31+C62),0)*100</f>
        <v>23.956043956043956</v>
      </c>
      <c r="G93" s="144">
        <f>+IFERROR(C93/(D31+D62),0)*100</f>
        <v>20.910973084886127</v>
      </c>
      <c r="H93" s="144">
        <f t="shared" si="18"/>
        <v>17.522768670309656</v>
      </c>
      <c r="I93" s="144">
        <f t="shared" si="19"/>
        <v>22.688598979013047</v>
      </c>
    </row>
    <row r="94" spans="1:9" x14ac:dyDescent="0.25">
      <c r="A94" s="25"/>
      <c r="B94" s="8"/>
      <c r="C94" s="8"/>
      <c r="D94" s="8"/>
      <c r="I94" s="8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view="pageBreakPreview" topLeftCell="A92" zoomScaleNormal="100" zoomScaleSheetLayoutView="100" workbookViewId="0">
      <selection activeCell="D111" sqref="D111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416" t="s">
        <v>256</v>
      </c>
      <c r="B1" s="416"/>
      <c r="C1" s="416"/>
      <c r="D1" s="416"/>
      <c r="E1" s="416"/>
      <c r="F1" s="416"/>
      <c r="G1" s="416"/>
      <c r="H1" s="416"/>
      <c r="I1" s="416"/>
      <c r="J1" s="416"/>
    </row>
    <row r="2" spans="1:10" ht="16.5" thickBot="1" x14ac:dyDescent="0.3">
      <c r="A2" s="428" t="s">
        <v>54</v>
      </c>
      <c r="B2" s="428"/>
      <c r="C2" s="428"/>
      <c r="D2" s="428"/>
      <c r="E2" s="428"/>
      <c r="F2" s="428"/>
      <c r="G2" s="428"/>
      <c r="H2" s="428"/>
      <c r="I2" s="428"/>
      <c r="J2" s="428"/>
    </row>
    <row r="3" spans="1:10" ht="32.25" thickBot="1" x14ac:dyDescent="0.3">
      <c r="A3" s="85" t="s">
        <v>68</v>
      </c>
      <c r="B3" s="86" t="s">
        <v>59</v>
      </c>
      <c r="C3" s="86" t="s">
        <v>60</v>
      </c>
      <c r="D3" s="87" t="s">
        <v>61</v>
      </c>
      <c r="E3" s="87" t="s">
        <v>62</v>
      </c>
      <c r="F3" s="87" t="s">
        <v>63</v>
      </c>
      <c r="G3" s="88" t="s">
        <v>64</v>
      </c>
      <c r="H3" s="88" t="s">
        <v>65</v>
      </c>
      <c r="I3" s="88" t="s">
        <v>66</v>
      </c>
      <c r="J3" s="89" t="s">
        <v>67</v>
      </c>
    </row>
    <row r="4" spans="1:10" ht="31.5" x14ac:dyDescent="0.25">
      <c r="A4" s="83" t="s">
        <v>20</v>
      </c>
      <c r="B4" s="316">
        <v>147</v>
      </c>
      <c r="C4" s="311">
        <v>95</v>
      </c>
      <c r="D4" s="311">
        <v>95</v>
      </c>
      <c r="E4" s="311">
        <v>84</v>
      </c>
      <c r="F4" s="311">
        <v>79</v>
      </c>
      <c r="G4" s="141">
        <f>IFERROR(C4/B4,0)</f>
        <v>0.6462585034013606</v>
      </c>
      <c r="H4" s="141">
        <f>IFERROR(E4/D4,0)</f>
        <v>0.88421052631578945</v>
      </c>
      <c r="I4" s="141">
        <f>IFERROR(F4/E4,0)</f>
        <v>0.94047619047619047</v>
      </c>
      <c r="J4" s="141">
        <f>IFERROR(F4/B4,0)</f>
        <v>0.5374149659863946</v>
      </c>
    </row>
    <row r="5" spans="1:10" x14ac:dyDescent="0.25">
      <c r="A5" s="20" t="s">
        <v>21</v>
      </c>
      <c r="B5" s="316">
        <v>105</v>
      </c>
      <c r="C5" s="311">
        <v>67</v>
      </c>
      <c r="D5" s="311">
        <v>63</v>
      </c>
      <c r="E5" s="311">
        <v>57</v>
      </c>
      <c r="F5" s="311">
        <v>51</v>
      </c>
      <c r="G5" s="142">
        <f t="shared" ref="G5:G27" si="0">IFERROR(C5/B5,0)</f>
        <v>0.63809523809523805</v>
      </c>
      <c r="H5" s="142">
        <f t="shared" ref="H5:H27" si="1">IFERROR(E5/D5,0)</f>
        <v>0.90476190476190477</v>
      </c>
      <c r="I5" s="142">
        <f t="shared" ref="I5:I27" si="2">IFERROR(F5/E5,0)</f>
        <v>0.89473684210526316</v>
      </c>
      <c r="J5" s="142">
        <f t="shared" ref="J5:J27" si="3">IFERROR(F5/B5,0)</f>
        <v>0.48571428571428571</v>
      </c>
    </row>
    <row r="6" spans="1:10" x14ac:dyDescent="0.25">
      <c r="A6" s="20" t="s">
        <v>22</v>
      </c>
      <c r="B6" s="3"/>
      <c r="C6" s="3"/>
      <c r="D6" s="3"/>
      <c r="E6" s="3"/>
      <c r="F6" s="3"/>
      <c r="G6" s="142">
        <f t="shared" si="0"/>
        <v>0</v>
      </c>
      <c r="H6" s="142">
        <f t="shared" si="1"/>
        <v>0</v>
      </c>
      <c r="I6" s="142">
        <f t="shared" si="2"/>
        <v>0</v>
      </c>
      <c r="J6" s="142">
        <f t="shared" si="3"/>
        <v>0</v>
      </c>
    </row>
    <row r="7" spans="1:10" ht="31.5" x14ac:dyDescent="0.25">
      <c r="A7" s="20" t="s">
        <v>23</v>
      </c>
      <c r="B7" s="316">
        <v>380</v>
      </c>
      <c r="C7" s="311">
        <v>174</v>
      </c>
      <c r="D7" s="311">
        <v>174</v>
      </c>
      <c r="E7" s="311">
        <v>156</v>
      </c>
      <c r="F7" s="311">
        <v>143</v>
      </c>
      <c r="G7" s="142">
        <f t="shared" si="0"/>
        <v>0.45789473684210524</v>
      </c>
      <c r="H7" s="142">
        <f t="shared" si="1"/>
        <v>0.89655172413793105</v>
      </c>
      <c r="I7" s="142">
        <f t="shared" si="2"/>
        <v>0.91666666666666663</v>
      </c>
      <c r="J7" s="142">
        <f t="shared" si="3"/>
        <v>0.37631578947368421</v>
      </c>
    </row>
    <row r="8" spans="1:10" x14ac:dyDescent="0.25">
      <c r="A8" s="20" t="s">
        <v>24</v>
      </c>
      <c r="B8" s="316">
        <v>30</v>
      </c>
      <c r="C8" s="311">
        <v>22</v>
      </c>
      <c r="D8" s="311">
        <v>22</v>
      </c>
      <c r="E8" s="311">
        <v>18</v>
      </c>
      <c r="F8" s="311">
        <v>14</v>
      </c>
      <c r="G8" s="142">
        <f t="shared" si="0"/>
        <v>0.73333333333333328</v>
      </c>
      <c r="H8" s="142">
        <f t="shared" si="1"/>
        <v>0.81818181818181823</v>
      </c>
      <c r="I8" s="142">
        <f t="shared" si="2"/>
        <v>0.77777777777777779</v>
      </c>
      <c r="J8" s="142">
        <f t="shared" si="3"/>
        <v>0.46666666666666667</v>
      </c>
    </row>
    <row r="9" spans="1:10" x14ac:dyDescent="0.25">
      <c r="A9" s="20" t="s">
        <v>25</v>
      </c>
      <c r="B9" s="3"/>
      <c r="C9" s="3"/>
      <c r="D9" s="3"/>
      <c r="E9" s="3"/>
      <c r="F9" s="3"/>
      <c r="G9" s="142">
        <f t="shared" si="0"/>
        <v>0</v>
      </c>
      <c r="H9" s="142">
        <f t="shared" si="1"/>
        <v>0</v>
      </c>
      <c r="I9" s="142">
        <f t="shared" si="2"/>
        <v>0</v>
      </c>
      <c r="J9" s="142">
        <f t="shared" si="3"/>
        <v>0</v>
      </c>
    </row>
    <row r="10" spans="1:10" x14ac:dyDescent="0.25">
      <c r="A10" s="20" t="s">
        <v>26</v>
      </c>
      <c r="B10" s="316">
        <v>200</v>
      </c>
      <c r="C10" s="311">
        <v>105</v>
      </c>
      <c r="D10" s="311">
        <v>105</v>
      </c>
      <c r="E10" s="311">
        <v>102</v>
      </c>
      <c r="F10" s="311">
        <v>98</v>
      </c>
      <c r="G10" s="142">
        <f t="shared" si="0"/>
        <v>0.52500000000000002</v>
      </c>
      <c r="H10" s="142">
        <f t="shared" si="1"/>
        <v>0.97142857142857142</v>
      </c>
      <c r="I10" s="142">
        <f t="shared" si="2"/>
        <v>0.96078431372549022</v>
      </c>
      <c r="J10" s="142">
        <f t="shared" si="3"/>
        <v>0.49</v>
      </c>
    </row>
    <row r="11" spans="1:10" x14ac:dyDescent="0.25">
      <c r="A11" s="20" t="s">
        <v>27</v>
      </c>
      <c r="B11" s="316">
        <v>110</v>
      </c>
      <c r="C11" s="311">
        <v>53</v>
      </c>
      <c r="D11" s="311">
        <v>53</v>
      </c>
      <c r="E11" s="311">
        <v>50</v>
      </c>
      <c r="F11" s="311">
        <v>48</v>
      </c>
      <c r="G11" s="142">
        <f t="shared" si="0"/>
        <v>0.48181818181818181</v>
      </c>
      <c r="H11" s="142">
        <f t="shared" si="1"/>
        <v>0.94339622641509435</v>
      </c>
      <c r="I11" s="142">
        <f t="shared" si="2"/>
        <v>0.96</v>
      </c>
      <c r="J11" s="142">
        <f t="shared" si="3"/>
        <v>0.43636363636363634</v>
      </c>
    </row>
    <row r="12" spans="1:10" x14ac:dyDescent="0.25">
      <c r="A12" s="20" t="s">
        <v>28</v>
      </c>
      <c r="B12" s="316">
        <v>50</v>
      </c>
      <c r="C12" s="311">
        <v>39</v>
      </c>
      <c r="D12" s="311">
        <v>38</v>
      </c>
      <c r="E12" s="311">
        <v>30</v>
      </c>
      <c r="F12" s="311">
        <v>26</v>
      </c>
      <c r="G12" s="142">
        <f t="shared" si="0"/>
        <v>0.78</v>
      </c>
      <c r="H12" s="142">
        <f t="shared" si="1"/>
        <v>0.78947368421052633</v>
      </c>
      <c r="I12" s="142">
        <f t="shared" si="2"/>
        <v>0.8666666666666667</v>
      </c>
      <c r="J12" s="142">
        <f t="shared" si="3"/>
        <v>0.52</v>
      </c>
    </row>
    <row r="13" spans="1:10" ht="31.5" x14ac:dyDescent="0.25">
      <c r="A13" s="20" t="s">
        <v>29</v>
      </c>
      <c r="B13" s="316">
        <v>10</v>
      </c>
      <c r="C13" s="311">
        <v>4</v>
      </c>
      <c r="D13" s="311">
        <v>4</v>
      </c>
      <c r="E13" s="311">
        <v>4</v>
      </c>
      <c r="F13" s="311">
        <v>2</v>
      </c>
      <c r="G13" s="142">
        <f t="shared" si="0"/>
        <v>0.4</v>
      </c>
      <c r="H13" s="142">
        <f t="shared" si="1"/>
        <v>1</v>
      </c>
      <c r="I13" s="142">
        <f t="shared" si="2"/>
        <v>0.5</v>
      </c>
      <c r="J13" s="142">
        <f t="shared" si="3"/>
        <v>0.2</v>
      </c>
    </row>
    <row r="14" spans="1:10" x14ac:dyDescent="0.25">
      <c r="A14" s="20" t="s">
        <v>30</v>
      </c>
      <c r="B14" s="3"/>
      <c r="C14" s="3"/>
      <c r="D14" s="3"/>
      <c r="E14" s="3"/>
      <c r="F14" s="3"/>
      <c r="G14" s="142">
        <f t="shared" si="0"/>
        <v>0</v>
      </c>
      <c r="H14" s="142">
        <f t="shared" si="1"/>
        <v>0</v>
      </c>
      <c r="I14" s="142">
        <f t="shared" si="2"/>
        <v>0</v>
      </c>
      <c r="J14" s="142">
        <f t="shared" si="3"/>
        <v>0</v>
      </c>
    </row>
    <row r="15" spans="1:10" ht="47.25" x14ac:dyDescent="0.25">
      <c r="A15" s="20" t="s">
        <v>31</v>
      </c>
      <c r="B15" s="3"/>
      <c r="C15" s="3"/>
      <c r="D15" s="3"/>
      <c r="E15" s="3"/>
      <c r="F15" s="3"/>
      <c r="G15" s="142">
        <f t="shared" si="0"/>
        <v>0</v>
      </c>
      <c r="H15" s="142">
        <f t="shared" si="1"/>
        <v>0</v>
      </c>
      <c r="I15" s="142">
        <f t="shared" si="2"/>
        <v>0</v>
      </c>
      <c r="J15" s="142">
        <f t="shared" si="3"/>
        <v>0</v>
      </c>
    </row>
    <row r="16" spans="1:10" x14ac:dyDescent="0.25">
      <c r="A16" s="20" t="s">
        <v>32</v>
      </c>
      <c r="B16" s="3"/>
      <c r="C16" s="3"/>
      <c r="D16" s="3"/>
      <c r="E16" s="3"/>
      <c r="F16" s="3"/>
      <c r="G16" s="142">
        <f t="shared" si="0"/>
        <v>0</v>
      </c>
      <c r="H16" s="142">
        <f t="shared" si="1"/>
        <v>0</v>
      </c>
      <c r="I16" s="142">
        <f t="shared" si="2"/>
        <v>0</v>
      </c>
      <c r="J16" s="142">
        <f t="shared" si="3"/>
        <v>0</v>
      </c>
    </row>
    <row r="17" spans="1:11" x14ac:dyDescent="0.25">
      <c r="A17" s="20" t="s">
        <v>33</v>
      </c>
      <c r="B17" s="3"/>
      <c r="C17" s="3"/>
      <c r="D17" s="3"/>
      <c r="E17" s="3"/>
      <c r="F17" s="3"/>
      <c r="G17" s="142">
        <f t="shared" si="0"/>
        <v>0</v>
      </c>
      <c r="H17" s="142">
        <f t="shared" si="1"/>
        <v>0</v>
      </c>
      <c r="I17" s="142">
        <f t="shared" si="2"/>
        <v>0</v>
      </c>
      <c r="J17" s="142">
        <f t="shared" si="3"/>
        <v>0</v>
      </c>
    </row>
    <row r="18" spans="1:11" x14ac:dyDescent="0.25">
      <c r="A18" s="20" t="s">
        <v>34</v>
      </c>
      <c r="B18" s="3"/>
      <c r="C18" s="3"/>
      <c r="D18" s="3"/>
      <c r="E18" s="3"/>
      <c r="F18" s="3"/>
      <c r="G18" s="142">
        <f t="shared" si="0"/>
        <v>0</v>
      </c>
      <c r="H18" s="142">
        <f t="shared" si="1"/>
        <v>0</v>
      </c>
      <c r="I18" s="142">
        <f t="shared" si="2"/>
        <v>0</v>
      </c>
      <c r="J18" s="142">
        <f t="shared" si="3"/>
        <v>0</v>
      </c>
    </row>
    <row r="19" spans="1:11" x14ac:dyDescent="0.25">
      <c r="A19" s="20" t="s">
        <v>35</v>
      </c>
      <c r="B19" s="3"/>
      <c r="C19" s="3"/>
      <c r="D19" s="3"/>
      <c r="E19" s="3"/>
      <c r="F19" s="3"/>
      <c r="G19" s="142">
        <f t="shared" si="0"/>
        <v>0</v>
      </c>
      <c r="H19" s="142">
        <f t="shared" si="1"/>
        <v>0</v>
      </c>
      <c r="I19" s="142">
        <f t="shared" si="2"/>
        <v>0</v>
      </c>
      <c r="J19" s="142">
        <f t="shared" si="3"/>
        <v>0</v>
      </c>
    </row>
    <row r="20" spans="1:11" x14ac:dyDescent="0.25">
      <c r="A20" s="20" t="s">
        <v>36</v>
      </c>
      <c r="B20" s="3"/>
      <c r="C20" s="3"/>
      <c r="D20" s="3"/>
      <c r="E20" s="3"/>
      <c r="F20" s="3"/>
      <c r="G20" s="142">
        <f t="shared" si="0"/>
        <v>0</v>
      </c>
      <c r="H20" s="142">
        <f t="shared" si="1"/>
        <v>0</v>
      </c>
      <c r="I20" s="142">
        <f t="shared" si="2"/>
        <v>0</v>
      </c>
      <c r="J20" s="142">
        <f t="shared" si="3"/>
        <v>0</v>
      </c>
    </row>
    <row r="21" spans="1:11" x14ac:dyDescent="0.25">
      <c r="A21" s="20" t="s">
        <v>37</v>
      </c>
      <c r="B21" s="3"/>
      <c r="C21" s="3"/>
      <c r="D21" s="3"/>
      <c r="E21" s="3"/>
      <c r="F21" s="3"/>
      <c r="G21" s="142">
        <f t="shared" si="0"/>
        <v>0</v>
      </c>
      <c r="H21" s="142">
        <f t="shared" si="1"/>
        <v>0</v>
      </c>
      <c r="I21" s="142">
        <f t="shared" si="2"/>
        <v>0</v>
      </c>
      <c r="J21" s="142">
        <f t="shared" si="3"/>
        <v>0</v>
      </c>
    </row>
    <row r="22" spans="1:11" x14ac:dyDescent="0.25">
      <c r="A22" s="20" t="s">
        <v>38</v>
      </c>
      <c r="B22" s="3"/>
      <c r="C22" s="3"/>
      <c r="D22" s="3"/>
      <c r="E22" s="3"/>
      <c r="F22" s="3"/>
      <c r="G22" s="142">
        <f t="shared" si="0"/>
        <v>0</v>
      </c>
      <c r="H22" s="142">
        <f t="shared" si="1"/>
        <v>0</v>
      </c>
      <c r="I22" s="142">
        <f t="shared" si="2"/>
        <v>0</v>
      </c>
      <c r="J22" s="142">
        <f t="shared" si="3"/>
        <v>0</v>
      </c>
      <c r="K22" s="8"/>
    </row>
    <row r="23" spans="1:11" x14ac:dyDescent="0.25">
      <c r="A23" s="20" t="s">
        <v>39</v>
      </c>
      <c r="B23" s="316">
        <v>15</v>
      </c>
      <c r="C23" s="311">
        <v>11</v>
      </c>
      <c r="D23" s="311">
        <v>11</v>
      </c>
      <c r="E23" s="311">
        <v>11</v>
      </c>
      <c r="F23" s="311">
        <v>10</v>
      </c>
      <c r="G23" s="142">
        <f t="shared" si="0"/>
        <v>0.73333333333333328</v>
      </c>
      <c r="H23" s="142">
        <f t="shared" si="1"/>
        <v>1</v>
      </c>
      <c r="I23" s="142">
        <f t="shared" si="2"/>
        <v>0.90909090909090906</v>
      </c>
      <c r="J23" s="142">
        <f t="shared" si="3"/>
        <v>0.66666666666666663</v>
      </c>
      <c r="K23" s="8"/>
    </row>
    <row r="24" spans="1:11" x14ac:dyDescent="0.25">
      <c r="A24" s="20" t="s">
        <v>40</v>
      </c>
      <c r="B24" s="3"/>
      <c r="C24" s="3"/>
      <c r="D24" s="3"/>
      <c r="E24" s="3"/>
      <c r="F24" s="3"/>
      <c r="G24" s="142">
        <f t="shared" si="0"/>
        <v>0</v>
      </c>
      <c r="H24" s="142">
        <f t="shared" si="1"/>
        <v>0</v>
      </c>
      <c r="I24" s="142">
        <f t="shared" si="2"/>
        <v>0</v>
      </c>
      <c r="J24" s="142">
        <f t="shared" si="3"/>
        <v>0</v>
      </c>
      <c r="K24" s="8"/>
    </row>
    <row r="25" spans="1:11" x14ac:dyDescent="0.25">
      <c r="A25" s="20" t="s">
        <v>41</v>
      </c>
      <c r="B25" s="3"/>
      <c r="C25" s="3"/>
      <c r="D25" s="3"/>
      <c r="E25" s="3"/>
      <c r="F25" s="3"/>
      <c r="G25" s="142">
        <f t="shared" si="0"/>
        <v>0</v>
      </c>
      <c r="H25" s="142">
        <f t="shared" si="1"/>
        <v>0</v>
      </c>
      <c r="I25" s="142">
        <f t="shared" si="2"/>
        <v>0</v>
      </c>
      <c r="J25" s="142">
        <f t="shared" si="3"/>
        <v>0</v>
      </c>
      <c r="K25" s="8"/>
    </row>
    <row r="26" spans="1:11" x14ac:dyDescent="0.25">
      <c r="A26" s="20" t="s">
        <v>42</v>
      </c>
      <c r="B26" s="3"/>
      <c r="C26" s="3"/>
      <c r="D26" s="3"/>
      <c r="E26" s="3"/>
      <c r="F26" s="3"/>
      <c r="G26" s="142">
        <f t="shared" si="0"/>
        <v>0</v>
      </c>
      <c r="H26" s="142">
        <f t="shared" si="1"/>
        <v>0</v>
      </c>
      <c r="I26" s="142">
        <f t="shared" si="2"/>
        <v>0</v>
      </c>
      <c r="J26" s="142">
        <f t="shared" si="3"/>
        <v>0</v>
      </c>
      <c r="K26" s="8"/>
    </row>
    <row r="27" spans="1:11" x14ac:dyDescent="0.25">
      <c r="A27" s="20" t="s">
        <v>43</v>
      </c>
      <c r="B27" s="3"/>
      <c r="C27" s="3"/>
      <c r="D27" s="3"/>
      <c r="E27" s="3"/>
      <c r="F27" s="3"/>
      <c r="G27" s="142">
        <f t="shared" si="0"/>
        <v>0</v>
      </c>
      <c r="H27" s="142">
        <f t="shared" si="1"/>
        <v>0</v>
      </c>
      <c r="I27" s="142">
        <f t="shared" si="2"/>
        <v>0</v>
      </c>
      <c r="J27" s="142">
        <f t="shared" si="3"/>
        <v>0</v>
      </c>
      <c r="K27" s="8"/>
    </row>
    <row r="28" spans="1:11" x14ac:dyDescent="0.25">
      <c r="A28" s="20" t="s">
        <v>44</v>
      </c>
      <c r="B28" s="3"/>
      <c r="C28" s="3"/>
      <c r="D28" s="3"/>
      <c r="E28" s="3"/>
      <c r="F28" s="3"/>
      <c r="G28" s="142">
        <f>IFERROR(C28/B28,0)</f>
        <v>0</v>
      </c>
      <c r="H28" s="142">
        <f t="shared" ref="H28:I31" si="4">IFERROR(E28/D28,0)</f>
        <v>0</v>
      </c>
      <c r="I28" s="142">
        <f t="shared" si="4"/>
        <v>0</v>
      </c>
      <c r="J28" s="142">
        <f>IFERROR(F28/B28,0)</f>
        <v>0</v>
      </c>
      <c r="K28" s="8"/>
    </row>
    <row r="29" spans="1:11" x14ac:dyDescent="0.25">
      <c r="A29" s="20" t="s">
        <v>45</v>
      </c>
      <c r="B29" s="316">
        <v>30</v>
      </c>
      <c r="C29" s="311">
        <v>7</v>
      </c>
      <c r="D29" s="311">
        <v>7</v>
      </c>
      <c r="E29" s="311">
        <v>6</v>
      </c>
      <c r="F29" s="311">
        <v>6</v>
      </c>
      <c r="G29" s="142">
        <f>IFERROR(C29/B29,0)</f>
        <v>0.23333333333333334</v>
      </c>
      <c r="H29" s="142">
        <f t="shared" si="4"/>
        <v>0.8571428571428571</v>
      </c>
      <c r="I29" s="142">
        <f t="shared" si="4"/>
        <v>1</v>
      </c>
      <c r="J29" s="142">
        <f>IFERROR(F29/B29,0)</f>
        <v>0.2</v>
      </c>
      <c r="K29" s="8"/>
    </row>
    <row r="30" spans="1:11" ht="31.5" x14ac:dyDescent="0.25">
      <c r="A30" s="33" t="s">
        <v>46</v>
      </c>
      <c r="B30" s="316">
        <v>50</v>
      </c>
      <c r="C30" s="311">
        <v>19</v>
      </c>
      <c r="D30" s="311">
        <v>16</v>
      </c>
      <c r="E30" s="311">
        <v>15</v>
      </c>
      <c r="F30" s="311">
        <v>13</v>
      </c>
      <c r="G30" s="142">
        <f>IFERROR(C30/B30,0)</f>
        <v>0.38</v>
      </c>
      <c r="H30" s="142">
        <f t="shared" si="4"/>
        <v>0.9375</v>
      </c>
      <c r="I30" s="142">
        <f t="shared" si="4"/>
        <v>0.8666666666666667</v>
      </c>
      <c r="J30" s="142">
        <f>IFERROR(F30/B30,0)</f>
        <v>0.26</v>
      </c>
    </row>
    <row r="31" spans="1:11" x14ac:dyDescent="0.25">
      <c r="A31" s="140" t="s">
        <v>56</v>
      </c>
      <c r="B31" s="59">
        <f>SUM(B4:B30)</f>
        <v>1127</v>
      </c>
      <c r="C31" s="59">
        <f>SUM(C4:C30)</f>
        <v>596</v>
      </c>
      <c r="D31" s="59">
        <f>SUM(D4:D30)</f>
        <v>588</v>
      </c>
      <c r="E31" s="59">
        <f>SUM(E4:E30)</f>
        <v>533</v>
      </c>
      <c r="F31" s="59">
        <f>SUM(F4:F30)</f>
        <v>490</v>
      </c>
      <c r="G31" s="142">
        <f>IFERROR(C31/B31,0)</f>
        <v>0.52883762200532392</v>
      </c>
      <c r="H31" s="142">
        <f t="shared" si="4"/>
        <v>0.90646258503401356</v>
      </c>
      <c r="I31" s="142">
        <f t="shared" si="4"/>
        <v>0.91932457786116317</v>
      </c>
      <c r="J31" s="142">
        <f>IFERROR(F31/B31,0)</f>
        <v>0.43478260869565216</v>
      </c>
    </row>
    <row r="32" spans="1:11" x14ac:dyDescent="0.25">
      <c r="A32" s="12"/>
      <c r="B32" s="8"/>
      <c r="C32" s="8"/>
      <c r="D32" s="8"/>
      <c r="E32" s="8"/>
      <c r="F32" s="8"/>
      <c r="G32" s="8"/>
      <c r="H32" s="8"/>
      <c r="J32" s="8"/>
    </row>
    <row r="33" spans="1:10" ht="16.5" thickBot="1" x14ac:dyDescent="0.3">
      <c r="A33" s="428" t="s">
        <v>55</v>
      </c>
      <c r="B33" s="429"/>
      <c r="C33" s="429"/>
      <c r="D33" s="429"/>
      <c r="E33" s="429"/>
      <c r="F33" s="429"/>
      <c r="G33" s="429"/>
      <c r="H33" s="429"/>
      <c r="I33" s="429"/>
      <c r="J33" s="429"/>
    </row>
    <row r="34" spans="1:10" ht="32.25" thickBot="1" x14ac:dyDescent="0.3">
      <c r="A34" s="85" t="s">
        <v>68</v>
      </c>
      <c r="B34" s="86" t="s">
        <v>59</v>
      </c>
      <c r="C34" s="86" t="s">
        <v>60</v>
      </c>
      <c r="D34" s="87" t="s">
        <v>61</v>
      </c>
      <c r="E34" s="87" t="s">
        <v>62</v>
      </c>
      <c r="F34" s="87" t="s">
        <v>63</v>
      </c>
      <c r="G34" s="102" t="s">
        <v>64</v>
      </c>
      <c r="H34" s="102" t="s">
        <v>65</v>
      </c>
      <c r="I34" s="102" t="s">
        <v>66</v>
      </c>
      <c r="J34" s="103" t="s">
        <v>67</v>
      </c>
    </row>
    <row r="35" spans="1:10" ht="31.5" x14ac:dyDescent="0.25">
      <c r="A35" s="83" t="s">
        <v>20</v>
      </c>
      <c r="B35" s="84"/>
      <c r="C35" s="84">
        <v>6</v>
      </c>
      <c r="D35" s="84"/>
      <c r="E35" s="84"/>
      <c r="F35" s="84"/>
      <c r="G35" s="141">
        <f>IFERROR(C35/B35,0)</f>
        <v>0</v>
      </c>
      <c r="H35" s="141">
        <f>IFERROR(E35/D35,0)</f>
        <v>0</v>
      </c>
      <c r="I35" s="141">
        <f>IFERROR(F35/E35,0)</f>
        <v>0</v>
      </c>
      <c r="J35" s="141">
        <f>IFERROR(F35/B35,0)</f>
        <v>0</v>
      </c>
    </row>
    <row r="36" spans="1:10" x14ac:dyDescent="0.25">
      <c r="A36" s="20" t="s">
        <v>21</v>
      </c>
      <c r="B36" s="316">
        <v>40</v>
      </c>
      <c r="C36" s="311">
        <v>6</v>
      </c>
      <c r="D36" s="311">
        <v>6</v>
      </c>
      <c r="E36" s="311">
        <v>6</v>
      </c>
      <c r="F36" s="311">
        <v>4</v>
      </c>
      <c r="G36" s="142">
        <f t="shared" ref="G36:G47" si="5">IFERROR(C36/B36,0)</f>
        <v>0.15</v>
      </c>
      <c r="H36" s="142">
        <f t="shared" ref="H36:H47" si="6">IFERROR(E36/D36,0)</f>
        <v>1</v>
      </c>
      <c r="I36" s="142">
        <f t="shared" ref="I36:I47" si="7">IFERROR(F36/E36,0)</f>
        <v>0.66666666666666663</v>
      </c>
      <c r="J36" s="142">
        <f t="shared" ref="J36:J47" si="8">IFERROR(F36/B36,0)</f>
        <v>0.1</v>
      </c>
    </row>
    <row r="37" spans="1:10" x14ac:dyDescent="0.25">
      <c r="A37" s="20" t="s">
        <v>22</v>
      </c>
      <c r="B37" s="3"/>
      <c r="C37" s="3"/>
      <c r="D37" s="3"/>
      <c r="E37" s="3"/>
      <c r="F37" s="3"/>
      <c r="G37" s="142">
        <f t="shared" si="5"/>
        <v>0</v>
      </c>
      <c r="H37" s="142">
        <f t="shared" si="6"/>
        <v>0</v>
      </c>
      <c r="I37" s="142">
        <f t="shared" si="7"/>
        <v>0</v>
      </c>
      <c r="J37" s="142">
        <f t="shared" si="8"/>
        <v>0</v>
      </c>
    </row>
    <row r="38" spans="1:10" ht="31.5" x14ac:dyDescent="0.25">
      <c r="A38" s="20" t="s">
        <v>23</v>
      </c>
      <c r="B38" s="316">
        <v>120</v>
      </c>
      <c r="C38" s="311">
        <v>18</v>
      </c>
      <c r="D38" s="311">
        <v>18</v>
      </c>
      <c r="E38" s="311">
        <v>17</v>
      </c>
      <c r="F38" s="311">
        <v>12</v>
      </c>
      <c r="G38" s="142">
        <f t="shared" si="5"/>
        <v>0.15</v>
      </c>
      <c r="H38" s="142">
        <f t="shared" si="6"/>
        <v>0.94444444444444442</v>
      </c>
      <c r="I38" s="142">
        <f t="shared" si="7"/>
        <v>0.70588235294117652</v>
      </c>
      <c r="J38" s="142">
        <f t="shared" si="8"/>
        <v>0.1</v>
      </c>
    </row>
    <row r="39" spans="1:10" x14ac:dyDescent="0.25">
      <c r="A39" s="20" t="s">
        <v>24</v>
      </c>
      <c r="B39" s="316">
        <v>30</v>
      </c>
      <c r="C39" s="311">
        <v>3</v>
      </c>
      <c r="D39" s="311">
        <v>3</v>
      </c>
      <c r="E39" s="311">
        <v>3</v>
      </c>
      <c r="F39" s="311">
        <v>3</v>
      </c>
      <c r="G39" s="142">
        <f t="shared" si="5"/>
        <v>0.1</v>
      </c>
      <c r="H39" s="142">
        <f t="shared" si="6"/>
        <v>1</v>
      </c>
      <c r="I39" s="142">
        <f t="shared" si="7"/>
        <v>1</v>
      </c>
      <c r="J39" s="142">
        <f t="shared" si="8"/>
        <v>0.1</v>
      </c>
    </row>
    <row r="40" spans="1:10" x14ac:dyDescent="0.25">
      <c r="A40" s="20" t="s">
        <v>25</v>
      </c>
      <c r="B40" s="3"/>
      <c r="C40" s="3"/>
      <c r="D40" s="3"/>
      <c r="E40" s="3"/>
      <c r="F40" s="3"/>
      <c r="G40" s="142">
        <f t="shared" si="5"/>
        <v>0</v>
      </c>
      <c r="H40" s="142">
        <f t="shared" si="6"/>
        <v>0</v>
      </c>
      <c r="I40" s="142">
        <f t="shared" si="7"/>
        <v>0</v>
      </c>
      <c r="J40" s="142">
        <f t="shared" si="8"/>
        <v>0</v>
      </c>
    </row>
    <row r="41" spans="1:10" x14ac:dyDescent="0.25">
      <c r="A41" s="20" t="s">
        <v>26</v>
      </c>
      <c r="B41" s="316">
        <v>100</v>
      </c>
      <c r="C41" s="311">
        <v>38</v>
      </c>
      <c r="D41" s="311">
        <v>38</v>
      </c>
      <c r="E41" s="311">
        <v>34</v>
      </c>
      <c r="F41" s="311">
        <v>28</v>
      </c>
      <c r="G41" s="142">
        <f t="shared" si="5"/>
        <v>0.38</v>
      </c>
      <c r="H41" s="142">
        <f t="shared" si="6"/>
        <v>0.89473684210526316</v>
      </c>
      <c r="I41" s="142">
        <f t="shared" si="7"/>
        <v>0.82352941176470584</v>
      </c>
      <c r="J41" s="142">
        <f t="shared" si="8"/>
        <v>0.28000000000000003</v>
      </c>
    </row>
    <row r="42" spans="1:10" x14ac:dyDescent="0.25">
      <c r="A42" s="20" t="s">
        <v>27</v>
      </c>
      <c r="B42" s="3"/>
      <c r="C42" s="3"/>
      <c r="D42" s="3"/>
      <c r="E42" s="3"/>
      <c r="F42" s="3"/>
      <c r="G42" s="142">
        <f t="shared" si="5"/>
        <v>0</v>
      </c>
      <c r="H42" s="142">
        <f t="shared" si="6"/>
        <v>0</v>
      </c>
      <c r="I42" s="142">
        <f t="shared" si="7"/>
        <v>0</v>
      </c>
      <c r="J42" s="142">
        <f t="shared" si="8"/>
        <v>0</v>
      </c>
    </row>
    <row r="43" spans="1:10" x14ac:dyDescent="0.25">
      <c r="A43" s="20" t="s">
        <v>28</v>
      </c>
      <c r="B43" s="32"/>
      <c r="C43" s="32"/>
      <c r="D43" s="32"/>
      <c r="E43" s="32"/>
      <c r="F43" s="32"/>
      <c r="G43" s="142">
        <f t="shared" si="5"/>
        <v>0</v>
      </c>
      <c r="H43" s="142">
        <f t="shared" si="6"/>
        <v>0</v>
      </c>
      <c r="I43" s="142">
        <f t="shared" si="7"/>
        <v>0</v>
      </c>
      <c r="J43" s="142">
        <f t="shared" si="8"/>
        <v>0</v>
      </c>
    </row>
    <row r="44" spans="1:10" ht="31.5" x14ac:dyDescent="0.25">
      <c r="A44" s="20" t="s">
        <v>29</v>
      </c>
      <c r="B44" s="33"/>
      <c r="C44" s="33"/>
      <c r="D44" s="32"/>
      <c r="E44" s="32"/>
      <c r="F44" s="32"/>
      <c r="G44" s="142">
        <f t="shared" si="5"/>
        <v>0</v>
      </c>
      <c r="H44" s="142">
        <f t="shared" si="6"/>
        <v>0</v>
      </c>
      <c r="I44" s="142">
        <f t="shared" si="7"/>
        <v>0</v>
      </c>
      <c r="J44" s="142">
        <f t="shared" si="8"/>
        <v>0</v>
      </c>
    </row>
    <row r="45" spans="1:10" x14ac:dyDescent="0.25">
      <c r="A45" s="20" t="s">
        <v>30</v>
      </c>
      <c r="B45" s="3"/>
      <c r="C45" s="3"/>
      <c r="D45" s="3"/>
      <c r="E45" s="3"/>
      <c r="F45" s="3"/>
      <c r="G45" s="142">
        <f t="shared" si="5"/>
        <v>0</v>
      </c>
      <c r="H45" s="142">
        <f t="shared" si="6"/>
        <v>0</v>
      </c>
      <c r="I45" s="142">
        <f t="shared" si="7"/>
        <v>0</v>
      </c>
      <c r="J45" s="142">
        <f t="shared" si="8"/>
        <v>0</v>
      </c>
    </row>
    <row r="46" spans="1:10" ht="47.25" x14ac:dyDescent="0.25">
      <c r="A46" s="20" t="s">
        <v>31</v>
      </c>
      <c r="B46" s="3"/>
      <c r="C46" s="3"/>
      <c r="D46" s="3"/>
      <c r="E46" s="3"/>
      <c r="F46" s="3"/>
      <c r="G46" s="142">
        <f t="shared" si="5"/>
        <v>0</v>
      </c>
      <c r="H46" s="142">
        <f t="shared" si="6"/>
        <v>0</v>
      </c>
      <c r="I46" s="142">
        <f t="shared" si="7"/>
        <v>0</v>
      </c>
      <c r="J46" s="142">
        <f t="shared" si="8"/>
        <v>0</v>
      </c>
    </row>
    <row r="47" spans="1:10" x14ac:dyDescent="0.25">
      <c r="A47" s="20" t="s">
        <v>32</v>
      </c>
      <c r="B47" s="3"/>
      <c r="C47" s="3"/>
      <c r="D47" s="3"/>
      <c r="E47" s="3"/>
      <c r="F47" s="3"/>
      <c r="G47" s="142">
        <f t="shared" si="5"/>
        <v>0</v>
      </c>
      <c r="H47" s="142">
        <f t="shared" si="6"/>
        <v>0</v>
      </c>
      <c r="I47" s="142">
        <f t="shared" si="7"/>
        <v>0</v>
      </c>
      <c r="J47" s="142">
        <f t="shared" si="8"/>
        <v>0</v>
      </c>
    </row>
    <row r="48" spans="1:10" x14ac:dyDescent="0.25">
      <c r="A48" s="20" t="s">
        <v>33</v>
      </c>
      <c r="B48" s="3"/>
      <c r="C48" s="3"/>
      <c r="D48" s="3"/>
      <c r="E48" s="3"/>
      <c r="F48" s="3"/>
      <c r="G48" s="142">
        <f t="shared" ref="G48:G60" si="9">IFERROR(C48/B48,0)</f>
        <v>0</v>
      </c>
      <c r="H48" s="142">
        <f t="shared" ref="H48:H60" si="10">IFERROR(E48/D48,0)</f>
        <v>0</v>
      </c>
      <c r="I48" s="142">
        <f t="shared" ref="I48:I60" si="11">IFERROR(F48/E48,0)</f>
        <v>0</v>
      </c>
      <c r="J48" s="142">
        <f t="shared" ref="J48:J60" si="12">IFERROR(F48/B48,0)</f>
        <v>0</v>
      </c>
    </row>
    <row r="49" spans="1:10" x14ac:dyDescent="0.25">
      <c r="A49" s="20" t="s">
        <v>34</v>
      </c>
      <c r="B49" s="3"/>
      <c r="C49" s="3"/>
      <c r="D49" s="3"/>
      <c r="E49" s="3"/>
      <c r="F49" s="3"/>
      <c r="G49" s="142">
        <f t="shared" si="9"/>
        <v>0</v>
      </c>
      <c r="H49" s="142">
        <f t="shared" si="10"/>
        <v>0</v>
      </c>
      <c r="I49" s="142">
        <f t="shared" si="11"/>
        <v>0</v>
      </c>
      <c r="J49" s="142">
        <f t="shared" si="12"/>
        <v>0</v>
      </c>
    </row>
    <row r="50" spans="1:10" x14ac:dyDescent="0.25">
      <c r="A50" s="20" t="s">
        <v>35</v>
      </c>
      <c r="B50" s="3"/>
      <c r="C50" s="3"/>
      <c r="D50" s="3"/>
      <c r="E50" s="3"/>
      <c r="F50" s="3"/>
      <c r="G50" s="142">
        <f t="shared" si="9"/>
        <v>0</v>
      </c>
      <c r="H50" s="142">
        <f t="shared" si="10"/>
        <v>0</v>
      </c>
      <c r="I50" s="142">
        <f t="shared" si="11"/>
        <v>0</v>
      </c>
      <c r="J50" s="142">
        <f t="shared" si="12"/>
        <v>0</v>
      </c>
    </row>
    <row r="51" spans="1:10" x14ac:dyDescent="0.25">
      <c r="A51" s="20" t="s">
        <v>36</v>
      </c>
      <c r="B51" s="3"/>
      <c r="C51" s="3"/>
      <c r="D51" s="3"/>
      <c r="E51" s="3"/>
      <c r="F51" s="3"/>
      <c r="G51" s="142">
        <f t="shared" si="9"/>
        <v>0</v>
      </c>
      <c r="H51" s="142">
        <f t="shared" si="10"/>
        <v>0</v>
      </c>
      <c r="I51" s="142">
        <f t="shared" si="11"/>
        <v>0</v>
      </c>
      <c r="J51" s="142">
        <f t="shared" si="12"/>
        <v>0</v>
      </c>
    </row>
    <row r="52" spans="1:10" x14ac:dyDescent="0.25">
      <c r="A52" s="20" t="s">
        <v>37</v>
      </c>
      <c r="B52" s="3"/>
      <c r="C52" s="3"/>
      <c r="D52" s="3"/>
      <c r="E52" s="3"/>
      <c r="F52" s="3"/>
      <c r="G52" s="142">
        <f t="shared" si="9"/>
        <v>0</v>
      </c>
      <c r="H52" s="142">
        <f t="shared" si="10"/>
        <v>0</v>
      </c>
      <c r="I52" s="142">
        <f t="shared" si="11"/>
        <v>0</v>
      </c>
      <c r="J52" s="142">
        <f t="shared" si="12"/>
        <v>0</v>
      </c>
    </row>
    <row r="53" spans="1:10" x14ac:dyDescent="0.25">
      <c r="A53" s="20" t="s">
        <v>38</v>
      </c>
      <c r="B53" s="3"/>
      <c r="C53" s="3"/>
      <c r="D53" s="3"/>
      <c r="E53" s="3"/>
      <c r="F53" s="3"/>
      <c r="G53" s="142">
        <f t="shared" si="9"/>
        <v>0</v>
      </c>
      <c r="H53" s="142">
        <f t="shared" si="10"/>
        <v>0</v>
      </c>
      <c r="I53" s="142">
        <f t="shared" si="11"/>
        <v>0</v>
      </c>
      <c r="J53" s="142">
        <f t="shared" si="12"/>
        <v>0</v>
      </c>
    </row>
    <row r="54" spans="1:10" x14ac:dyDescent="0.25">
      <c r="A54" s="20" t="s">
        <v>39</v>
      </c>
      <c r="B54" s="3"/>
      <c r="C54" s="3"/>
      <c r="D54" s="3"/>
      <c r="E54" s="3"/>
      <c r="F54" s="3"/>
      <c r="G54" s="142">
        <f t="shared" si="9"/>
        <v>0</v>
      </c>
      <c r="H54" s="142">
        <f t="shared" si="10"/>
        <v>0</v>
      </c>
      <c r="I54" s="142">
        <f t="shared" si="11"/>
        <v>0</v>
      </c>
      <c r="J54" s="142">
        <f t="shared" si="12"/>
        <v>0</v>
      </c>
    </row>
    <row r="55" spans="1:10" x14ac:dyDescent="0.25">
      <c r="A55" s="20" t="s">
        <v>40</v>
      </c>
      <c r="B55" s="3"/>
      <c r="C55" s="3"/>
      <c r="D55" s="3"/>
      <c r="E55" s="3"/>
      <c r="F55" s="3"/>
      <c r="G55" s="142">
        <f t="shared" si="9"/>
        <v>0</v>
      </c>
      <c r="H55" s="142">
        <f t="shared" si="10"/>
        <v>0</v>
      </c>
      <c r="I55" s="142">
        <f t="shared" si="11"/>
        <v>0</v>
      </c>
      <c r="J55" s="142">
        <f t="shared" si="12"/>
        <v>0</v>
      </c>
    </row>
    <row r="56" spans="1:10" x14ac:dyDescent="0.25">
      <c r="A56" s="20" t="s">
        <v>41</v>
      </c>
      <c r="B56" s="3"/>
      <c r="C56" s="3"/>
      <c r="D56" s="3"/>
      <c r="E56" s="3"/>
      <c r="F56" s="3"/>
      <c r="G56" s="142">
        <f t="shared" si="9"/>
        <v>0</v>
      </c>
      <c r="H56" s="142">
        <f t="shared" si="10"/>
        <v>0</v>
      </c>
      <c r="I56" s="142">
        <f t="shared" si="11"/>
        <v>0</v>
      </c>
      <c r="J56" s="142">
        <f t="shared" si="12"/>
        <v>0</v>
      </c>
    </row>
    <row r="57" spans="1:10" x14ac:dyDescent="0.25">
      <c r="A57" s="20" t="s">
        <v>42</v>
      </c>
      <c r="B57" s="3"/>
      <c r="C57" s="3"/>
      <c r="D57" s="3"/>
      <c r="E57" s="3"/>
      <c r="F57" s="3"/>
      <c r="G57" s="142">
        <f t="shared" si="9"/>
        <v>0</v>
      </c>
      <c r="H57" s="142">
        <f t="shared" si="10"/>
        <v>0</v>
      </c>
      <c r="I57" s="142">
        <f t="shared" si="11"/>
        <v>0</v>
      </c>
      <c r="J57" s="142">
        <f t="shared" si="12"/>
        <v>0</v>
      </c>
    </row>
    <row r="58" spans="1:10" x14ac:dyDescent="0.25">
      <c r="A58" s="20" t="s">
        <v>43</v>
      </c>
      <c r="B58" s="3"/>
      <c r="C58" s="3"/>
      <c r="D58" s="3"/>
      <c r="E58" s="3"/>
      <c r="F58" s="3"/>
      <c r="G58" s="142">
        <f t="shared" si="9"/>
        <v>0</v>
      </c>
      <c r="H58" s="142">
        <f t="shared" si="10"/>
        <v>0</v>
      </c>
      <c r="I58" s="142">
        <f t="shared" si="11"/>
        <v>0</v>
      </c>
      <c r="J58" s="142">
        <f t="shared" si="12"/>
        <v>0</v>
      </c>
    </row>
    <row r="59" spans="1:10" x14ac:dyDescent="0.25">
      <c r="A59" s="20" t="s">
        <v>44</v>
      </c>
      <c r="B59" s="3"/>
      <c r="C59" s="3"/>
      <c r="D59" s="3"/>
      <c r="E59" s="3"/>
      <c r="F59" s="3"/>
      <c r="G59" s="142">
        <f t="shared" si="9"/>
        <v>0</v>
      </c>
      <c r="H59" s="142">
        <f t="shared" si="10"/>
        <v>0</v>
      </c>
      <c r="I59" s="142">
        <f t="shared" si="11"/>
        <v>0</v>
      </c>
      <c r="J59" s="142">
        <f t="shared" si="12"/>
        <v>0</v>
      </c>
    </row>
    <row r="60" spans="1:10" x14ac:dyDescent="0.25">
      <c r="A60" s="20" t="s">
        <v>45</v>
      </c>
      <c r="B60" s="3"/>
      <c r="C60" s="3"/>
      <c r="D60" s="3"/>
      <c r="E60" s="3"/>
      <c r="F60" s="3"/>
      <c r="G60" s="142">
        <f t="shared" si="9"/>
        <v>0</v>
      </c>
      <c r="H60" s="142">
        <f t="shared" si="10"/>
        <v>0</v>
      </c>
      <c r="I60" s="142">
        <f t="shared" si="11"/>
        <v>0</v>
      </c>
      <c r="J60" s="142">
        <f t="shared" si="12"/>
        <v>0</v>
      </c>
    </row>
    <row r="61" spans="1:10" ht="31.5" x14ac:dyDescent="0.25">
      <c r="A61" s="33" t="s">
        <v>46</v>
      </c>
      <c r="B61" s="32"/>
      <c r="C61" s="32"/>
      <c r="D61" s="32"/>
      <c r="E61" s="32"/>
      <c r="F61" s="32"/>
      <c r="G61" s="142">
        <f>IFERROR(C61/B61,0)</f>
        <v>0</v>
      </c>
      <c r="H61" s="142">
        <f>IFERROR(E61/D61,0)</f>
        <v>0</v>
      </c>
      <c r="I61" s="142">
        <f>IFERROR(F61/E61,0)</f>
        <v>0</v>
      </c>
      <c r="J61" s="142">
        <f>IFERROR(F61/B61,0)</f>
        <v>0</v>
      </c>
    </row>
    <row r="62" spans="1:10" x14ac:dyDescent="0.25">
      <c r="A62" s="140" t="s">
        <v>56</v>
      </c>
      <c r="B62" s="59">
        <f>SUM(B35:B61)</f>
        <v>290</v>
      </c>
      <c r="C62" s="59">
        <f>SUM(C35:C61)</f>
        <v>71</v>
      </c>
      <c r="D62" s="59">
        <f>SUM(D35:D61)</f>
        <v>65</v>
      </c>
      <c r="E62" s="59">
        <f>SUM(E35:E61)</f>
        <v>60</v>
      </c>
      <c r="F62" s="59">
        <f>SUM(F35:F61)</f>
        <v>47</v>
      </c>
      <c r="G62" s="142">
        <f>IFERROR(C62/B62,0)</f>
        <v>0.24482758620689654</v>
      </c>
      <c r="H62" s="142">
        <f>IFERROR(E62/D62,0)</f>
        <v>0.92307692307692313</v>
      </c>
      <c r="I62" s="142">
        <f>IFERROR(F62/E62,0)</f>
        <v>0.78333333333333333</v>
      </c>
      <c r="J62" s="142">
        <f>IFERROR(F62/B62,0)</f>
        <v>0.16206896551724137</v>
      </c>
    </row>
    <row r="63" spans="1:10" x14ac:dyDescent="0.25">
      <c r="J63" s="8"/>
    </row>
    <row r="64" spans="1:10" ht="16.5" thickBot="1" x14ac:dyDescent="0.3">
      <c r="A64" s="431" t="s">
        <v>125</v>
      </c>
      <c r="B64" s="432"/>
      <c r="C64" s="432"/>
      <c r="D64" s="432"/>
      <c r="E64" s="433"/>
    </row>
    <row r="65" spans="1:9" ht="63.75" thickBot="1" x14ac:dyDescent="0.3">
      <c r="A65" s="97" t="s">
        <v>68</v>
      </c>
      <c r="B65" s="98" t="s">
        <v>60</v>
      </c>
      <c r="C65" s="99" t="s">
        <v>61</v>
      </c>
      <c r="D65" s="99" t="s">
        <v>62</v>
      </c>
      <c r="E65" s="99" t="s">
        <v>63</v>
      </c>
      <c r="F65" s="100" t="s">
        <v>143</v>
      </c>
      <c r="G65" s="100" t="s">
        <v>144</v>
      </c>
      <c r="H65" s="100" t="s">
        <v>145</v>
      </c>
      <c r="I65" s="101" t="s">
        <v>146</v>
      </c>
    </row>
    <row r="66" spans="1:9" ht="31.5" x14ac:dyDescent="0.25">
      <c r="A66" s="83" t="s">
        <v>20</v>
      </c>
      <c r="B66" s="311">
        <v>87</v>
      </c>
      <c r="C66" s="311">
        <v>87</v>
      </c>
      <c r="D66" s="311">
        <v>80</v>
      </c>
      <c r="E66" s="311">
        <v>78</v>
      </c>
      <c r="F66" s="143">
        <f>+IFERROR(B66/(C4+C35),0)*100</f>
        <v>86.138613861386133</v>
      </c>
      <c r="G66" s="143">
        <f>+IFERROR(C66/(D4+D35),0)*100</f>
        <v>91.578947368421055</v>
      </c>
      <c r="H66" s="143">
        <f>+IFERROR(D66/(E4+E35),0)*100</f>
        <v>95.238095238095227</v>
      </c>
      <c r="I66" s="143">
        <f>+IFERROR(E66/(F4+F35),0)*100</f>
        <v>98.734177215189874</v>
      </c>
    </row>
    <row r="67" spans="1:9" x14ac:dyDescent="0.25">
      <c r="A67" s="20" t="s">
        <v>21</v>
      </c>
      <c r="B67" s="311">
        <v>56</v>
      </c>
      <c r="C67" s="311">
        <v>56</v>
      </c>
      <c r="D67" s="311">
        <v>53</v>
      </c>
      <c r="E67" s="311">
        <v>48</v>
      </c>
      <c r="F67" s="144">
        <f t="shared" ref="F67:F76" si="13">+IFERROR(B67/(C5+C36),0)*100</f>
        <v>76.712328767123282</v>
      </c>
      <c r="G67" s="144">
        <f t="shared" ref="G67:G76" si="14">+IFERROR(C67/(D5+D36),0)*100</f>
        <v>81.159420289855078</v>
      </c>
      <c r="H67" s="144">
        <f t="shared" ref="H67:H77" si="15">+IFERROR(D67/(E5+E36),0)*100</f>
        <v>84.126984126984127</v>
      </c>
      <c r="I67" s="144">
        <f t="shared" ref="I67:I77" si="16">+IFERROR(E67/(F5+F36),0)*100</f>
        <v>87.272727272727266</v>
      </c>
    </row>
    <row r="68" spans="1:9" x14ac:dyDescent="0.25">
      <c r="A68" s="20" t="s">
        <v>22</v>
      </c>
      <c r="B68" s="3"/>
      <c r="C68" s="3"/>
      <c r="D68" s="3"/>
      <c r="E68" s="3"/>
      <c r="F68" s="144">
        <f t="shared" si="13"/>
        <v>0</v>
      </c>
      <c r="G68" s="144">
        <f t="shared" si="14"/>
        <v>0</v>
      </c>
      <c r="H68" s="144">
        <f t="shared" si="15"/>
        <v>0</v>
      </c>
      <c r="I68" s="144">
        <f t="shared" si="16"/>
        <v>0</v>
      </c>
    </row>
    <row r="69" spans="1:9" ht="31.5" x14ac:dyDescent="0.25">
      <c r="A69" s="20" t="s">
        <v>23</v>
      </c>
      <c r="B69" s="311">
        <v>154</v>
      </c>
      <c r="C69" s="311">
        <v>154</v>
      </c>
      <c r="D69" s="311">
        <v>146</v>
      </c>
      <c r="E69" s="311">
        <v>134</v>
      </c>
      <c r="F69" s="144">
        <f t="shared" si="13"/>
        <v>80.208333333333343</v>
      </c>
      <c r="G69" s="144">
        <f t="shared" si="14"/>
        <v>80.208333333333343</v>
      </c>
      <c r="H69" s="144">
        <f t="shared" si="15"/>
        <v>84.393063583815035</v>
      </c>
      <c r="I69" s="144">
        <f t="shared" si="16"/>
        <v>86.451612903225808</v>
      </c>
    </row>
    <row r="70" spans="1:9" x14ac:dyDescent="0.25">
      <c r="A70" s="20" t="s">
        <v>24</v>
      </c>
      <c r="B70" s="311">
        <v>19</v>
      </c>
      <c r="C70" s="311">
        <v>19</v>
      </c>
      <c r="D70" s="311">
        <v>19</v>
      </c>
      <c r="E70" s="311">
        <v>17</v>
      </c>
      <c r="F70" s="144">
        <f t="shared" si="13"/>
        <v>76</v>
      </c>
      <c r="G70" s="144">
        <f t="shared" si="14"/>
        <v>76</v>
      </c>
      <c r="H70" s="144">
        <f t="shared" si="15"/>
        <v>90.476190476190482</v>
      </c>
      <c r="I70" s="144">
        <f t="shared" si="16"/>
        <v>100</v>
      </c>
    </row>
    <row r="71" spans="1:9" x14ac:dyDescent="0.25">
      <c r="A71" s="20" t="s">
        <v>25</v>
      </c>
      <c r="B71" s="3"/>
      <c r="C71" s="3"/>
      <c r="D71" s="3"/>
      <c r="E71" s="3"/>
      <c r="F71" s="144">
        <f t="shared" si="13"/>
        <v>0</v>
      </c>
      <c r="G71" s="144">
        <f t="shared" si="14"/>
        <v>0</v>
      </c>
      <c r="H71" s="144">
        <f t="shared" si="15"/>
        <v>0</v>
      </c>
      <c r="I71" s="144">
        <f t="shared" si="16"/>
        <v>0</v>
      </c>
    </row>
    <row r="72" spans="1:9" x14ac:dyDescent="0.25">
      <c r="A72" s="20" t="s">
        <v>26</v>
      </c>
      <c r="B72" s="311">
        <v>110</v>
      </c>
      <c r="C72" s="311">
        <v>110</v>
      </c>
      <c r="D72" s="311">
        <v>104</v>
      </c>
      <c r="E72" s="311">
        <v>102</v>
      </c>
      <c r="F72" s="144">
        <f t="shared" si="13"/>
        <v>76.923076923076934</v>
      </c>
      <c r="G72" s="144">
        <f t="shared" si="14"/>
        <v>76.923076923076934</v>
      </c>
      <c r="H72" s="144">
        <f t="shared" si="15"/>
        <v>76.470588235294116</v>
      </c>
      <c r="I72" s="144">
        <f t="shared" si="16"/>
        <v>80.952380952380949</v>
      </c>
    </row>
    <row r="73" spans="1:9" x14ac:dyDescent="0.25">
      <c r="A73" s="20" t="s">
        <v>27</v>
      </c>
      <c r="B73" s="311">
        <v>41</v>
      </c>
      <c r="C73" s="311">
        <v>41</v>
      </c>
      <c r="D73" s="311">
        <v>40</v>
      </c>
      <c r="E73" s="311">
        <v>39</v>
      </c>
      <c r="F73" s="144">
        <f t="shared" si="13"/>
        <v>77.358490566037744</v>
      </c>
      <c r="G73" s="144">
        <f t="shared" si="14"/>
        <v>77.358490566037744</v>
      </c>
      <c r="H73" s="144">
        <f t="shared" si="15"/>
        <v>80</v>
      </c>
      <c r="I73" s="144">
        <f t="shared" si="16"/>
        <v>81.25</v>
      </c>
    </row>
    <row r="74" spans="1:9" x14ac:dyDescent="0.25">
      <c r="A74" s="20" t="s">
        <v>28</v>
      </c>
      <c r="B74" s="311">
        <v>25</v>
      </c>
      <c r="C74" s="311">
        <v>25</v>
      </c>
      <c r="D74" s="311">
        <v>24</v>
      </c>
      <c r="E74" s="311">
        <v>23</v>
      </c>
      <c r="F74" s="144">
        <f t="shared" si="13"/>
        <v>64.102564102564102</v>
      </c>
      <c r="G74" s="144">
        <f t="shared" si="14"/>
        <v>65.789473684210535</v>
      </c>
      <c r="H74" s="144">
        <f t="shared" si="15"/>
        <v>80</v>
      </c>
      <c r="I74" s="144">
        <f t="shared" si="16"/>
        <v>88.461538461538453</v>
      </c>
    </row>
    <row r="75" spans="1:9" ht="31.5" x14ac:dyDescent="0.25">
      <c r="A75" s="20" t="s">
        <v>29</v>
      </c>
      <c r="B75" s="311">
        <v>2</v>
      </c>
      <c r="C75" s="311">
        <v>2</v>
      </c>
      <c r="D75" s="311">
        <v>2</v>
      </c>
      <c r="E75" s="311">
        <v>1</v>
      </c>
      <c r="F75" s="144">
        <f t="shared" si="13"/>
        <v>50</v>
      </c>
      <c r="G75" s="144">
        <f t="shared" si="14"/>
        <v>50</v>
      </c>
      <c r="H75" s="144">
        <f t="shared" si="15"/>
        <v>50</v>
      </c>
      <c r="I75" s="144">
        <f t="shared" si="16"/>
        <v>50</v>
      </c>
    </row>
    <row r="76" spans="1:9" x14ac:dyDescent="0.25">
      <c r="A76" s="20" t="s">
        <v>30</v>
      </c>
      <c r="B76" s="3"/>
      <c r="C76" s="3"/>
      <c r="D76" s="3"/>
      <c r="E76" s="3"/>
      <c r="F76" s="144">
        <f t="shared" si="13"/>
        <v>0</v>
      </c>
      <c r="G76" s="144">
        <f t="shared" si="14"/>
        <v>0</v>
      </c>
      <c r="H76" s="144">
        <f t="shared" si="15"/>
        <v>0</v>
      </c>
      <c r="I76" s="144">
        <f t="shared" si="16"/>
        <v>0</v>
      </c>
    </row>
    <row r="77" spans="1:9" ht="47.25" x14ac:dyDescent="0.25">
      <c r="A77" s="20" t="s">
        <v>31</v>
      </c>
      <c r="B77" s="3"/>
      <c r="C77" s="3"/>
      <c r="D77" s="3"/>
      <c r="E77" s="3"/>
      <c r="F77" s="144">
        <f t="shared" ref="F77:G87" si="17">+IFERROR(B77/(C15+C46),0)*100</f>
        <v>0</v>
      </c>
      <c r="G77" s="144">
        <f t="shared" si="17"/>
        <v>0</v>
      </c>
      <c r="H77" s="144">
        <f t="shared" si="15"/>
        <v>0</v>
      </c>
      <c r="I77" s="144">
        <f t="shared" si="16"/>
        <v>0</v>
      </c>
    </row>
    <row r="78" spans="1:9" x14ac:dyDescent="0.25">
      <c r="A78" s="20" t="s">
        <v>32</v>
      </c>
      <c r="B78" s="3"/>
      <c r="C78" s="3"/>
      <c r="D78" s="3"/>
      <c r="E78" s="3"/>
      <c r="F78" s="144">
        <f t="shared" si="17"/>
        <v>0</v>
      </c>
      <c r="G78" s="144">
        <f t="shared" si="17"/>
        <v>0</v>
      </c>
      <c r="H78" s="144">
        <f t="shared" ref="H78:H93" si="18">+IFERROR(D78/(E16+E47),0)*100</f>
        <v>0</v>
      </c>
      <c r="I78" s="144">
        <f t="shared" ref="I78:I93" si="19">+IFERROR(E78/(F16+F47),0)*100</f>
        <v>0</v>
      </c>
    </row>
    <row r="79" spans="1:9" x14ac:dyDescent="0.25">
      <c r="A79" s="20" t="s">
        <v>33</v>
      </c>
      <c r="B79" s="3"/>
      <c r="C79" s="3"/>
      <c r="D79" s="3"/>
      <c r="E79" s="3"/>
      <c r="F79" s="144">
        <f t="shared" si="17"/>
        <v>0</v>
      </c>
      <c r="G79" s="144">
        <f t="shared" si="17"/>
        <v>0</v>
      </c>
      <c r="H79" s="144">
        <f t="shared" si="18"/>
        <v>0</v>
      </c>
      <c r="I79" s="144">
        <f t="shared" si="19"/>
        <v>0</v>
      </c>
    </row>
    <row r="80" spans="1:9" x14ac:dyDescent="0.25">
      <c r="A80" s="20" t="s">
        <v>34</v>
      </c>
      <c r="B80" s="3"/>
      <c r="C80" s="3"/>
      <c r="D80" s="3"/>
      <c r="E80" s="3"/>
      <c r="F80" s="144">
        <f t="shared" si="17"/>
        <v>0</v>
      </c>
      <c r="G80" s="144">
        <f t="shared" si="17"/>
        <v>0</v>
      </c>
      <c r="H80" s="144">
        <f t="shared" si="18"/>
        <v>0</v>
      </c>
      <c r="I80" s="144">
        <f t="shared" si="19"/>
        <v>0</v>
      </c>
    </row>
    <row r="81" spans="1:9" x14ac:dyDescent="0.25">
      <c r="A81" s="20" t="s">
        <v>35</v>
      </c>
      <c r="B81" s="3"/>
      <c r="C81" s="3"/>
      <c r="D81" s="3"/>
      <c r="E81" s="3"/>
      <c r="F81" s="144">
        <f t="shared" si="17"/>
        <v>0</v>
      </c>
      <c r="G81" s="144">
        <f t="shared" si="17"/>
        <v>0</v>
      </c>
      <c r="H81" s="144">
        <f t="shared" si="18"/>
        <v>0</v>
      </c>
      <c r="I81" s="144">
        <f t="shared" si="19"/>
        <v>0</v>
      </c>
    </row>
    <row r="82" spans="1:9" x14ac:dyDescent="0.25">
      <c r="A82" s="20" t="s">
        <v>36</v>
      </c>
      <c r="B82" s="3"/>
      <c r="C82" s="3"/>
      <c r="D82" s="3"/>
      <c r="E82" s="3"/>
      <c r="F82" s="144">
        <f t="shared" si="17"/>
        <v>0</v>
      </c>
      <c r="G82" s="144">
        <f t="shared" si="17"/>
        <v>0</v>
      </c>
      <c r="H82" s="144">
        <f t="shared" si="18"/>
        <v>0</v>
      </c>
      <c r="I82" s="144">
        <f t="shared" si="19"/>
        <v>0</v>
      </c>
    </row>
    <row r="83" spans="1:9" x14ac:dyDescent="0.25">
      <c r="A83" s="20" t="s">
        <v>37</v>
      </c>
      <c r="B83" s="3"/>
      <c r="C83" s="3"/>
      <c r="D83" s="3"/>
      <c r="E83" s="3"/>
      <c r="F83" s="144">
        <f t="shared" si="17"/>
        <v>0</v>
      </c>
      <c r="G83" s="144">
        <f t="shared" si="17"/>
        <v>0</v>
      </c>
      <c r="H83" s="144">
        <f t="shared" si="18"/>
        <v>0</v>
      </c>
      <c r="I83" s="144">
        <f t="shared" si="19"/>
        <v>0</v>
      </c>
    </row>
    <row r="84" spans="1:9" x14ac:dyDescent="0.25">
      <c r="A84" s="20" t="s">
        <v>38</v>
      </c>
      <c r="B84" s="3"/>
      <c r="C84" s="3"/>
      <c r="D84" s="3"/>
      <c r="E84" s="3"/>
      <c r="F84" s="144">
        <f t="shared" si="17"/>
        <v>0</v>
      </c>
      <c r="G84" s="144">
        <f t="shared" si="17"/>
        <v>0</v>
      </c>
      <c r="H84" s="144">
        <f t="shared" si="18"/>
        <v>0</v>
      </c>
      <c r="I84" s="144">
        <f t="shared" si="19"/>
        <v>0</v>
      </c>
    </row>
    <row r="85" spans="1:9" x14ac:dyDescent="0.25">
      <c r="A85" s="20" t="s">
        <v>39</v>
      </c>
      <c r="B85" s="311">
        <v>8</v>
      </c>
      <c r="C85" s="311">
        <v>8</v>
      </c>
      <c r="D85" s="311">
        <v>8</v>
      </c>
      <c r="E85" s="311">
        <v>8</v>
      </c>
      <c r="F85" s="144">
        <f t="shared" si="17"/>
        <v>72.727272727272734</v>
      </c>
      <c r="G85" s="144">
        <f t="shared" si="17"/>
        <v>72.727272727272734</v>
      </c>
      <c r="H85" s="144">
        <f t="shared" si="18"/>
        <v>72.727272727272734</v>
      </c>
      <c r="I85" s="144">
        <f t="shared" si="19"/>
        <v>80</v>
      </c>
    </row>
    <row r="86" spans="1:9" x14ac:dyDescent="0.25">
      <c r="A86" s="20" t="s">
        <v>40</v>
      </c>
      <c r="B86" s="3"/>
      <c r="C86" s="3"/>
      <c r="D86" s="3"/>
      <c r="E86" s="3"/>
      <c r="F86" s="144">
        <f t="shared" si="17"/>
        <v>0</v>
      </c>
      <c r="G86" s="144">
        <f t="shared" si="17"/>
        <v>0</v>
      </c>
      <c r="H86" s="144">
        <f t="shared" si="18"/>
        <v>0</v>
      </c>
      <c r="I86" s="144">
        <f t="shared" si="19"/>
        <v>0</v>
      </c>
    </row>
    <row r="87" spans="1:9" x14ac:dyDescent="0.25">
      <c r="A87" s="20" t="s">
        <v>41</v>
      </c>
      <c r="B87" s="3"/>
      <c r="C87" s="3"/>
      <c r="D87" s="3"/>
      <c r="E87" s="3"/>
      <c r="F87" s="144">
        <f t="shared" si="17"/>
        <v>0</v>
      </c>
      <c r="G87" s="144">
        <f t="shared" si="17"/>
        <v>0</v>
      </c>
      <c r="H87" s="144">
        <f t="shared" si="18"/>
        <v>0</v>
      </c>
      <c r="I87" s="144">
        <f t="shared" si="19"/>
        <v>0</v>
      </c>
    </row>
    <row r="88" spans="1:9" x14ac:dyDescent="0.25">
      <c r="A88" s="20" t="s">
        <v>42</v>
      </c>
      <c r="B88" s="3"/>
      <c r="C88" s="3"/>
      <c r="D88" s="3"/>
      <c r="E88" s="3"/>
      <c r="F88" s="144">
        <f t="shared" ref="F88:G93" si="20">+IFERROR(B88/(C26+C57),0)*100</f>
        <v>0</v>
      </c>
      <c r="G88" s="144">
        <f t="shared" si="20"/>
        <v>0</v>
      </c>
      <c r="H88" s="144">
        <f t="shared" si="18"/>
        <v>0</v>
      </c>
      <c r="I88" s="144">
        <f t="shared" si="19"/>
        <v>0</v>
      </c>
    </row>
    <row r="89" spans="1:9" x14ac:dyDescent="0.25">
      <c r="A89" s="20" t="s">
        <v>43</v>
      </c>
      <c r="B89" s="3"/>
      <c r="C89" s="3"/>
      <c r="D89" s="3"/>
      <c r="E89" s="3"/>
      <c r="F89" s="144">
        <f t="shared" si="20"/>
        <v>0</v>
      </c>
      <c r="G89" s="144">
        <f t="shared" si="20"/>
        <v>0</v>
      </c>
      <c r="H89" s="144">
        <f t="shared" si="18"/>
        <v>0</v>
      </c>
      <c r="I89" s="144">
        <f t="shared" si="19"/>
        <v>0</v>
      </c>
    </row>
    <row r="90" spans="1:9" x14ac:dyDescent="0.25">
      <c r="A90" s="20" t="s">
        <v>44</v>
      </c>
      <c r="B90" s="3"/>
      <c r="C90" s="3"/>
      <c r="D90" s="3"/>
      <c r="E90" s="3"/>
      <c r="F90" s="144">
        <f t="shared" si="20"/>
        <v>0</v>
      </c>
      <c r="G90" s="144">
        <f t="shared" si="20"/>
        <v>0</v>
      </c>
      <c r="H90" s="144">
        <f t="shared" si="18"/>
        <v>0</v>
      </c>
      <c r="I90" s="144">
        <f t="shared" si="19"/>
        <v>0</v>
      </c>
    </row>
    <row r="91" spans="1:9" x14ac:dyDescent="0.25">
      <c r="A91" s="20" t="s">
        <v>45</v>
      </c>
      <c r="B91" s="311">
        <v>6</v>
      </c>
      <c r="C91" s="311">
        <v>6</v>
      </c>
      <c r="D91" s="311">
        <v>5</v>
      </c>
      <c r="E91" s="311">
        <v>5</v>
      </c>
      <c r="F91" s="144">
        <f t="shared" si="20"/>
        <v>85.714285714285708</v>
      </c>
      <c r="G91" s="144">
        <f t="shared" si="20"/>
        <v>85.714285714285708</v>
      </c>
      <c r="H91" s="144">
        <f t="shared" si="18"/>
        <v>83.333333333333343</v>
      </c>
      <c r="I91" s="144">
        <f t="shared" si="19"/>
        <v>83.333333333333343</v>
      </c>
    </row>
    <row r="92" spans="1:9" ht="31.5" x14ac:dyDescent="0.25">
      <c r="A92" s="33" t="s">
        <v>46</v>
      </c>
      <c r="B92" s="311">
        <v>17</v>
      </c>
      <c r="C92" s="311">
        <v>15</v>
      </c>
      <c r="D92" s="311">
        <v>15</v>
      </c>
      <c r="E92" s="311">
        <v>13</v>
      </c>
      <c r="F92" s="144">
        <f t="shared" si="20"/>
        <v>89.473684210526315</v>
      </c>
      <c r="G92" s="144">
        <f t="shared" si="20"/>
        <v>93.75</v>
      </c>
      <c r="H92" s="144">
        <f t="shared" si="18"/>
        <v>100</v>
      </c>
      <c r="I92" s="144">
        <f t="shared" si="19"/>
        <v>100</v>
      </c>
    </row>
    <row r="93" spans="1:9" x14ac:dyDescent="0.25">
      <c r="A93" s="140" t="s">
        <v>56</v>
      </c>
      <c r="B93" s="59">
        <f>SUM(B66:B92)</f>
        <v>525</v>
      </c>
      <c r="C93" s="59">
        <f>SUM(C66:C92)</f>
        <v>523</v>
      </c>
      <c r="D93" s="59">
        <f>SUM(D66:D92)</f>
        <v>496</v>
      </c>
      <c r="E93" s="59">
        <f>SUM(E66:E92)</f>
        <v>468</v>
      </c>
      <c r="F93" s="144">
        <f t="shared" si="20"/>
        <v>78.710644677661165</v>
      </c>
      <c r="G93" s="144">
        <f t="shared" si="20"/>
        <v>80.091883614088815</v>
      </c>
      <c r="H93" s="144">
        <f t="shared" si="18"/>
        <v>83.642495784148394</v>
      </c>
      <c r="I93" s="144">
        <f t="shared" si="19"/>
        <v>87.150837988826808</v>
      </c>
    </row>
    <row r="94" spans="1:9" x14ac:dyDescent="0.25">
      <c r="A94" s="25"/>
      <c r="B94" s="8"/>
      <c r="C94" s="8"/>
      <c r="E94" s="8"/>
      <c r="I94" s="8"/>
    </row>
    <row r="95" spans="1:9" ht="16.5" thickBot="1" x14ac:dyDescent="0.3">
      <c r="A95" s="127" t="s">
        <v>126</v>
      </c>
      <c r="B95" s="7"/>
      <c r="C95" s="7"/>
      <c r="D95" s="7"/>
      <c r="E95" s="7"/>
    </row>
    <row r="96" spans="1:9" ht="63.75" thickBot="1" x14ac:dyDescent="0.3">
      <c r="A96" s="97" t="s">
        <v>68</v>
      </c>
      <c r="B96" s="98" t="s">
        <v>60</v>
      </c>
      <c r="C96" s="99" t="s">
        <v>61</v>
      </c>
      <c r="D96" s="99" t="s">
        <v>62</v>
      </c>
      <c r="E96" s="99" t="s">
        <v>63</v>
      </c>
      <c r="F96" s="100" t="s">
        <v>143</v>
      </c>
      <c r="G96" s="100" t="s">
        <v>144</v>
      </c>
      <c r="H96" s="100" t="s">
        <v>145</v>
      </c>
      <c r="I96" s="101" t="s">
        <v>146</v>
      </c>
    </row>
    <row r="97" spans="1:9" ht="31.5" x14ac:dyDescent="0.25">
      <c r="A97" s="83" t="s">
        <v>20</v>
      </c>
      <c r="B97" s="84"/>
      <c r="C97" s="84"/>
      <c r="D97" s="84"/>
      <c r="E97" s="84"/>
      <c r="F97" s="143">
        <f>+IFERROR(B97/(C4+C35),0)*100</f>
        <v>0</v>
      </c>
      <c r="G97" s="143">
        <f>+IFERROR(C97/(D4+D35),0)*100</f>
        <v>0</v>
      </c>
      <c r="H97" s="143">
        <f>+IFERROR(D97/(E4+E35),0)*100</f>
        <v>0</v>
      </c>
      <c r="I97" s="143">
        <f>+IFERROR(E97/(F4+F35),0)*100</f>
        <v>0</v>
      </c>
    </row>
    <row r="98" spans="1:9" x14ac:dyDescent="0.25">
      <c r="A98" s="20" t="s">
        <v>21</v>
      </c>
      <c r="B98" s="311">
        <v>5</v>
      </c>
      <c r="C98" s="311">
        <v>5</v>
      </c>
      <c r="D98" s="311">
        <v>5</v>
      </c>
      <c r="E98" s="311">
        <v>3</v>
      </c>
      <c r="F98" s="144">
        <f t="shared" ref="F98:F110" si="21">+IFERROR(B98/(C5+C36),0)*100</f>
        <v>6.8493150684931505</v>
      </c>
      <c r="G98" s="144">
        <f t="shared" ref="G98:G111" si="22">+IFERROR(C98/(D5+D36),0)*100</f>
        <v>7.2463768115942031</v>
      </c>
      <c r="H98" s="144">
        <f t="shared" ref="H98:H111" si="23">+IFERROR(D98/(E5+E36),0)*100</f>
        <v>7.9365079365079358</v>
      </c>
      <c r="I98" s="144">
        <f t="shared" ref="I98:I111" si="24">+IFERROR(E98/(F5+F36),0)*100</f>
        <v>5.4545454545454541</v>
      </c>
    </row>
    <row r="99" spans="1:9" x14ac:dyDescent="0.25">
      <c r="A99" s="20" t="s">
        <v>22</v>
      </c>
      <c r="B99" s="3"/>
      <c r="C99" s="3"/>
      <c r="D99" s="3"/>
      <c r="E99" s="3"/>
      <c r="F99" s="144">
        <f t="shared" si="21"/>
        <v>0</v>
      </c>
      <c r="G99" s="144">
        <f t="shared" si="22"/>
        <v>0</v>
      </c>
      <c r="H99" s="144">
        <f t="shared" si="23"/>
        <v>0</v>
      </c>
      <c r="I99" s="144">
        <f t="shared" si="24"/>
        <v>0</v>
      </c>
    </row>
    <row r="100" spans="1:9" ht="31.5" x14ac:dyDescent="0.25">
      <c r="A100" s="20" t="s">
        <v>23</v>
      </c>
      <c r="B100" s="311">
        <v>6</v>
      </c>
      <c r="C100" s="311">
        <v>6</v>
      </c>
      <c r="D100" s="311">
        <v>6</v>
      </c>
      <c r="E100" s="311">
        <v>6</v>
      </c>
      <c r="F100" s="144">
        <f t="shared" si="21"/>
        <v>3.125</v>
      </c>
      <c r="G100" s="144">
        <f t="shared" si="22"/>
        <v>3.125</v>
      </c>
      <c r="H100" s="144">
        <f t="shared" si="23"/>
        <v>3.4682080924855487</v>
      </c>
      <c r="I100" s="144">
        <f t="shared" si="24"/>
        <v>3.870967741935484</v>
      </c>
    </row>
    <row r="101" spans="1:9" x14ac:dyDescent="0.25">
      <c r="A101" s="20" t="s">
        <v>24</v>
      </c>
      <c r="B101" s="3"/>
      <c r="C101" s="3"/>
      <c r="D101" s="3"/>
      <c r="E101" s="3"/>
      <c r="F101" s="144">
        <f t="shared" si="21"/>
        <v>0</v>
      </c>
      <c r="G101" s="144">
        <f t="shared" si="22"/>
        <v>0</v>
      </c>
      <c r="H101" s="144">
        <f t="shared" si="23"/>
        <v>0</v>
      </c>
      <c r="I101" s="144">
        <f t="shared" si="24"/>
        <v>0</v>
      </c>
    </row>
    <row r="102" spans="1:9" x14ac:dyDescent="0.25">
      <c r="A102" s="20" t="s">
        <v>25</v>
      </c>
      <c r="B102" s="3"/>
      <c r="C102" s="3"/>
      <c r="D102" s="3"/>
      <c r="E102" s="3"/>
      <c r="F102" s="144">
        <f t="shared" si="21"/>
        <v>0</v>
      </c>
      <c r="G102" s="144">
        <f t="shared" si="22"/>
        <v>0</v>
      </c>
      <c r="H102" s="144">
        <f t="shared" si="23"/>
        <v>0</v>
      </c>
      <c r="I102" s="144">
        <f t="shared" si="24"/>
        <v>0</v>
      </c>
    </row>
    <row r="103" spans="1:9" x14ac:dyDescent="0.25">
      <c r="A103" s="20" t="s">
        <v>26</v>
      </c>
      <c r="B103" s="311">
        <v>1</v>
      </c>
      <c r="C103" s="311">
        <v>1</v>
      </c>
      <c r="D103" s="311">
        <v>1</v>
      </c>
      <c r="E103" s="311">
        <v>1</v>
      </c>
      <c r="F103" s="144">
        <f t="shared" si="21"/>
        <v>0.69930069930069927</v>
      </c>
      <c r="G103" s="144">
        <f t="shared" si="22"/>
        <v>0.69930069930069927</v>
      </c>
      <c r="H103" s="144">
        <f t="shared" si="23"/>
        <v>0.73529411764705876</v>
      </c>
      <c r="I103" s="144">
        <f t="shared" si="24"/>
        <v>0.79365079365079361</v>
      </c>
    </row>
    <row r="104" spans="1:9" x14ac:dyDescent="0.25">
      <c r="A104" s="20" t="s">
        <v>27</v>
      </c>
      <c r="B104" s="311">
        <v>4</v>
      </c>
      <c r="C104" s="311">
        <v>4</v>
      </c>
      <c r="D104" s="311">
        <v>4</v>
      </c>
      <c r="E104" s="311">
        <v>4</v>
      </c>
      <c r="F104" s="144">
        <f t="shared" si="21"/>
        <v>7.5471698113207548</v>
      </c>
      <c r="G104" s="144">
        <f t="shared" si="22"/>
        <v>7.5471698113207548</v>
      </c>
      <c r="H104" s="144">
        <f t="shared" si="23"/>
        <v>8</v>
      </c>
      <c r="I104" s="144">
        <f t="shared" si="24"/>
        <v>8.3333333333333321</v>
      </c>
    </row>
    <row r="105" spans="1:9" x14ac:dyDescent="0.25">
      <c r="A105" s="20" t="s">
        <v>28</v>
      </c>
      <c r="B105" s="311">
        <v>1</v>
      </c>
      <c r="C105" s="311">
        <v>1</v>
      </c>
      <c r="D105" s="311">
        <v>1</v>
      </c>
      <c r="E105" s="311">
        <v>0</v>
      </c>
      <c r="F105" s="144">
        <f t="shared" si="21"/>
        <v>2.5641025641025639</v>
      </c>
      <c r="G105" s="144">
        <f t="shared" si="22"/>
        <v>2.6315789473684208</v>
      </c>
      <c r="H105" s="144">
        <f t="shared" si="23"/>
        <v>3.3333333333333335</v>
      </c>
      <c r="I105" s="144">
        <f t="shared" si="24"/>
        <v>0</v>
      </c>
    </row>
    <row r="106" spans="1:9" ht="31.5" x14ac:dyDescent="0.25">
      <c r="A106" s="20" t="s">
        <v>29</v>
      </c>
      <c r="B106" s="311">
        <v>2</v>
      </c>
      <c r="C106" s="311">
        <v>2</v>
      </c>
      <c r="D106" s="311">
        <v>2</v>
      </c>
      <c r="E106" s="311">
        <v>1</v>
      </c>
      <c r="F106" s="144">
        <f t="shared" si="21"/>
        <v>50</v>
      </c>
      <c r="G106" s="144">
        <f t="shared" si="22"/>
        <v>50</v>
      </c>
      <c r="H106" s="144">
        <f t="shared" si="23"/>
        <v>50</v>
      </c>
      <c r="I106" s="144">
        <f t="shared" si="24"/>
        <v>50</v>
      </c>
    </row>
    <row r="107" spans="1:9" x14ac:dyDescent="0.25">
      <c r="A107" s="20" t="s">
        <v>30</v>
      </c>
      <c r="B107" s="3"/>
      <c r="C107" s="3"/>
      <c r="D107" s="3"/>
      <c r="E107" s="3"/>
      <c r="F107" s="144">
        <f t="shared" si="21"/>
        <v>0</v>
      </c>
      <c r="G107" s="144">
        <f t="shared" si="22"/>
        <v>0</v>
      </c>
      <c r="H107" s="144">
        <f t="shared" si="23"/>
        <v>0</v>
      </c>
      <c r="I107" s="144">
        <f t="shared" si="24"/>
        <v>0</v>
      </c>
    </row>
    <row r="108" spans="1:9" ht="47.25" x14ac:dyDescent="0.25">
      <c r="A108" s="20" t="s">
        <v>31</v>
      </c>
      <c r="B108" s="3"/>
      <c r="C108" s="3"/>
      <c r="D108" s="3"/>
      <c r="E108" s="3"/>
      <c r="F108" s="144">
        <f t="shared" si="21"/>
        <v>0</v>
      </c>
      <c r="G108" s="144">
        <f t="shared" si="22"/>
        <v>0</v>
      </c>
      <c r="H108" s="144">
        <f t="shared" si="23"/>
        <v>0</v>
      </c>
      <c r="I108" s="144">
        <f t="shared" si="24"/>
        <v>0</v>
      </c>
    </row>
    <row r="109" spans="1:9" x14ac:dyDescent="0.25">
      <c r="A109" s="20" t="s">
        <v>32</v>
      </c>
      <c r="B109" s="3"/>
      <c r="C109" s="3"/>
      <c r="D109" s="3"/>
      <c r="E109" s="3"/>
      <c r="F109" s="144">
        <f t="shared" si="21"/>
        <v>0</v>
      </c>
      <c r="G109" s="144">
        <f t="shared" si="22"/>
        <v>0</v>
      </c>
      <c r="H109" s="144">
        <f t="shared" si="23"/>
        <v>0</v>
      </c>
      <c r="I109" s="144">
        <f t="shared" si="24"/>
        <v>0</v>
      </c>
    </row>
    <row r="110" spans="1:9" x14ac:dyDescent="0.25">
      <c r="A110" s="20" t="s">
        <v>33</v>
      </c>
      <c r="B110" s="3"/>
      <c r="C110" s="3"/>
      <c r="D110" s="3"/>
      <c r="E110" s="3"/>
      <c r="F110" s="144">
        <f t="shared" si="21"/>
        <v>0</v>
      </c>
      <c r="G110" s="144">
        <f t="shared" si="22"/>
        <v>0</v>
      </c>
      <c r="H110" s="144">
        <f t="shared" si="23"/>
        <v>0</v>
      </c>
      <c r="I110" s="144">
        <f t="shared" si="24"/>
        <v>0</v>
      </c>
    </row>
    <row r="111" spans="1:9" x14ac:dyDescent="0.25">
      <c r="A111" s="20" t="s">
        <v>34</v>
      </c>
      <c r="B111" s="3"/>
      <c r="C111" s="3"/>
      <c r="D111" s="3"/>
      <c r="E111" s="3"/>
      <c r="F111" s="144">
        <f>+IFERROR(B111/(C18+C49),0)*100</f>
        <v>0</v>
      </c>
      <c r="G111" s="144">
        <f t="shared" si="22"/>
        <v>0</v>
      </c>
      <c r="H111" s="144">
        <f t="shared" si="23"/>
        <v>0</v>
      </c>
      <c r="I111" s="144">
        <f t="shared" si="24"/>
        <v>0</v>
      </c>
    </row>
    <row r="112" spans="1:9" x14ac:dyDescent="0.25">
      <c r="A112" s="20" t="s">
        <v>35</v>
      </c>
      <c r="B112" s="3"/>
      <c r="C112" s="3"/>
      <c r="D112" s="3"/>
      <c r="E112" s="3"/>
      <c r="F112" s="144">
        <f t="shared" ref="F112:F124" si="25">+IFERROR(B112/(C19+C50),0)*100</f>
        <v>0</v>
      </c>
      <c r="G112" s="144">
        <f t="shared" ref="G112:G124" si="26">+IFERROR(C112/(D19+D50),0)*100</f>
        <v>0</v>
      </c>
      <c r="H112" s="144">
        <f t="shared" ref="H112:H124" si="27">+IFERROR(D112/(E19+E50),0)*100</f>
        <v>0</v>
      </c>
      <c r="I112" s="144">
        <f t="shared" ref="I112:I124" si="28">+IFERROR(E112/(F19+F50),0)*100</f>
        <v>0</v>
      </c>
    </row>
    <row r="113" spans="1:9" x14ac:dyDescent="0.25">
      <c r="A113" s="20" t="s">
        <v>36</v>
      </c>
      <c r="B113" s="3"/>
      <c r="C113" s="3"/>
      <c r="D113" s="3"/>
      <c r="E113" s="3"/>
      <c r="F113" s="144">
        <f t="shared" si="25"/>
        <v>0</v>
      </c>
      <c r="G113" s="144">
        <f t="shared" si="26"/>
        <v>0</v>
      </c>
      <c r="H113" s="144">
        <f t="shared" si="27"/>
        <v>0</v>
      </c>
      <c r="I113" s="144">
        <f t="shared" si="28"/>
        <v>0</v>
      </c>
    </row>
    <row r="114" spans="1:9" x14ac:dyDescent="0.25">
      <c r="A114" s="20" t="s">
        <v>37</v>
      </c>
      <c r="B114" s="3"/>
      <c r="C114" s="3"/>
      <c r="D114" s="3"/>
      <c r="E114" s="3"/>
      <c r="F114" s="144">
        <f t="shared" si="25"/>
        <v>0</v>
      </c>
      <c r="G114" s="144">
        <f t="shared" si="26"/>
        <v>0</v>
      </c>
      <c r="H114" s="144">
        <f t="shared" si="27"/>
        <v>0</v>
      </c>
      <c r="I114" s="144">
        <f t="shared" si="28"/>
        <v>0</v>
      </c>
    </row>
    <row r="115" spans="1:9" x14ac:dyDescent="0.25">
      <c r="A115" s="20" t="s">
        <v>38</v>
      </c>
      <c r="B115" s="3"/>
      <c r="C115" s="3"/>
      <c r="D115" s="3"/>
      <c r="E115" s="3"/>
      <c r="F115" s="144">
        <f t="shared" si="25"/>
        <v>0</v>
      </c>
      <c r="G115" s="144">
        <f t="shared" si="26"/>
        <v>0</v>
      </c>
      <c r="H115" s="144">
        <f t="shared" si="27"/>
        <v>0</v>
      </c>
      <c r="I115" s="144">
        <f t="shared" si="28"/>
        <v>0</v>
      </c>
    </row>
    <row r="116" spans="1:9" x14ac:dyDescent="0.25">
      <c r="A116" s="20" t="s">
        <v>39</v>
      </c>
      <c r="B116" s="3"/>
      <c r="C116" s="3"/>
      <c r="D116" s="3"/>
      <c r="E116" s="3"/>
      <c r="F116" s="144">
        <f t="shared" si="25"/>
        <v>0</v>
      </c>
      <c r="G116" s="144">
        <f t="shared" si="26"/>
        <v>0</v>
      </c>
      <c r="H116" s="144">
        <f t="shared" si="27"/>
        <v>0</v>
      </c>
      <c r="I116" s="144">
        <f t="shared" si="28"/>
        <v>0</v>
      </c>
    </row>
    <row r="117" spans="1:9" x14ac:dyDescent="0.25">
      <c r="A117" s="20" t="s">
        <v>40</v>
      </c>
      <c r="B117" s="3"/>
      <c r="C117" s="3"/>
      <c r="D117" s="3"/>
      <c r="E117" s="3"/>
      <c r="F117" s="144">
        <f t="shared" si="25"/>
        <v>0</v>
      </c>
      <c r="G117" s="144">
        <f t="shared" si="26"/>
        <v>0</v>
      </c>
      <c r="H117" s="144">
        <f t="shared" si="27"/>
        <v>0</v>
      </c>
      <c r="I117" s="144">
        <f t="shared" si="28"/>
        <v>0</v>
      </c>
    </row>
    <row r="118" spans="1:9" x14ac:dyDescent="0.25">
      <c r="A118" s="20" t="s">
        <v>41</v>
      </c>
      <c r="B118" s="3"/>
      <c r="C118" s="3"/>
      <c r="D118" s="3"/>
      <c r="E118" s="3"/>
      <c r="F118" s="144">
        <f t="shared" si="25"/>
        <v>0</v>
      </c>
      <c r="G118" s="144">
        <f t="shared" si="26"/>
        <v>0</v>
      </c>
      <c r="H118" s="144">
        <f t="shared" si="27"/>
        <v>0</v>
      </c>
      <c r="I118" s="144">
        <f t="shared" si="28"/>
        <v>0</v>
      </c>
    </row>
    <row r="119" spans="1:9" x14ac:dyDescent="0.25">
      <c r="A119" s="20" t="s">
        <v>42</v>
      </c>
      <c r="B119" s="3"/>
      <c r="C119" s="3"/>
      <c r="D119" s="3"/>
      <c r="E119" s="3"/>
      <c r="F119" s="144">
        <f t="shared" si="25"/>
        <v>0</v>
      </c>
      <c r="G119" s="144">
        <f t="shared" si="26"/>
        <v>0</v>
      </c>
      <c r="H119" s="144">
        <f t="shared" si="27"/>
        <v>0</v>
      </c>
      <c r="I119" s="144">
        <f t="shared" si="28"/>
        <v>0</v>
      </c>
    </row>
    <row r="120" spans="1:9" x14ac:dyDescent="0.25">
      <c r="A120" s="20" t="s">
        <v>43</v>
      </c>
      <c r="B120" s="3"/>
      <c r="C120" s="3"/>
      <c r="D120" s="3"/>
      <c r="E120" s="3"/>
      <c r="F120" s="144">
        <f t="shared" si="25"/>
        <v>0</v>
      </c>
      <c r="G120" s="144">
        <f t="shared" si="26"/>
        <v>0</v>
      </c>
      <c r="H120" s="144">
        <f t="shared" si="27"/>
        <v>0</v>
      </c>
      <c r="I120" s="144">
        <f t="shared" si="28"/>
        <v>0</v>
      </c>
    </row>
    <row r="121" spans="1:9" x14ac:dyDescent="0.25">
      <c r="A121" s="20" t="s">
        <v>44</v>
      </c>
      <c r="B121" s="3"/>
      <c r="C121" s="3"/>
      <c r="D121" s="3"/>
      <c r="E121" s="3"/>
      <c r="F121" s="144">
        <f t="shared" si="25"/>
        <v>0</v>
      </c>
      <c r="G121" s="144">
        <f t="shared" si="26"/>
        <v>0</v>
      </c>
      <c r="H121" s="144">
        <f t="shared" si="27"/>
        <v>0</v>
      </c>
      <c r="I121" s="144">
        <f t="shared" si="28"/>
        <v>0</v>
      </c>
    </row>
    <row r="122" spans="1:9" x14ac:dyDescent="0.25">
      <c r="A122" s="20" t="s">
        <v>45</v>
      </c>
      <c r="B122" s="311">
        <v>1</v>
      </c>
      <c r="C122" s="311">
        <v>1</v>
      </c>
      <c r="D122" s="311">
        <v>1</v>
      </c>
      <c r="E122" s="311">
        <v>1</v>
      </c>
      <c r="F122" s="144">
        <f t="shared" si="25"/>
        <v>14.285714285714285</v>
      </c>
      <c r="G122" s="144">
        <f t="shared" si="26"/>
        <v>14.285714285714285</v>
      </c>
      <c r="H122" s="144">
        <f t="shared" si="27"/>
        <v>16.666666666666664</v>
      </c>
      <c r="I122" s="144">
        <f t="shared" si="28"/>
        <v>16.666666666666664</v>
      </c>
    </row>
    <row r="123" spans="1:9" ht="31.5" x14ac:dyDescent="0.25">
      <c r="A123" s="33" t="s">
        <v>46</v>
      </c>
      <c r="B123" s="311">
        <v>1</v>
      </c>
      <c r="C123" s="311">
        <v>0</v>
      </c>
      <c r="D123" s="311">
        <v>0</v>
      </c>
      <c r="E123" s="311">
        <v>0</v>
      </c>
      <c r="F123" s="144">
        <f t="shared" si="25"/>
        <v>5.2631578947368416</v>
      </c>
      <c r="G123" s="144">
        <f t="shared" si="26"/>
        <v>0</v>
      </c>
      <c r="H123" s="144">
        <f t="shared" si="27"/>
        <v>0</v>
      </c>
      <c r="I123" s="144">
        <f t="shared" si="28"/>
        <v>0</v>
      </c>
    </row>
    <row r="124" spans="1:9" x14ac:dyDescent="0.25">
      <c r="A124" s="140" t="s">
        <v>56</v>
      </c>
      <c r="B124" s="59">
        <f>SUM(B97:B123)</f>
        <v>21</v>
      </c>
      <c r="C124" s="59">
        <f>SUM(C97:C123)</f>
        <v>20</v>
      </c>
      <c r="D124" s="59">
        <f>SUM(D97:D123)</f>
        <v>20</v>
      </c>
      <c r="E124" s="59">
        <f>SUM(E97:E123)</f>
        <v>16</v>
      </c>
      <c r="F124" s="144">
        <f t="shared" si="25"/>
        <v>3.1484257871064467</v>
      </c>
      <c r="G124" s="144">
        <f t="shared" si="26"/>
        <v>3.0627871362940278</v>
      </c>
      <c r="H124" s="144">
        <f t="shared" si="27"/>
        <v>3.3726812816188869</v>
      </c>
      <c r="I124" s="144">
        <f t="shared" si="28"/>
        <v>2.9795158286778398</v>
      </c>
    </row>
    <row r="125" spans="1:9" x14ac:dyDescent="0.25">
      <c r="A125" s="25"/>
      <c r="B125" s="8"/>
      <c r="C125" s="8"/>
      <c r="D125" s="8"/>
      <c r="I125" s="8"/>
    </row>
    <row r="126" spans="1:9" x14ac:dyDescent="0.25">
      <c r="A126" s="25"/>
      <c r="B126" s="8"/>
      <c r="C126" s="8"/>
      <c r="D126" s="8"/>
      <c r="E126" s="8"/>
    </row>
    <row r="127" spans="1:9" x14ac:dyDescent="0.25">
      <c r="A127" s="25"/>
      <c r="B127" s="8"/>
      <c r="C127" s="8"/>
      <c r="D127" s="8"/>
      <c r="E127" s="8"/>
    </row>
    <row r="128" spans="1:9" x14ac:dyDescent="0.25">
      <c r="A128" s="25"/>
      <c r="B128" s="8"/>
      <c r="C128" s="8"/>
      <c r="D128" s="8"/>
      <c r="E128" s="8"/>
    </row>
    <row r="129" spans="1:5" x14ac:dyDescent="0.25">
      <c r="A129" s="25"/>
      <c r="B129" s="8"/>
      <c r="C129" s="8"/>
      <c r="D129" s="8"/>
      <c r="E129" s="8"/>
    </row>
    <row r="130" spans="1:5" x14ac:dyDescent="0.25">
      <c r="A130" s="25"/>
      <c r="B130" s="8"/>
      <c r="C130" s="8"/>
      <c r="D130" s="8"/>
      <c r="E130" s="8"/>
    </row>
    <row r="131" spans="1:5" x14ac:dyDescent="0.25">
      <c r="A131" s="11"/>
      <c r="B131" s="8"/>
      <c r="C131" s="8"/>
      <c r="D131" s="8"/>
      <c r="E131" s="8"/>
    </row>
    <row r="132" spans="1:5" x14ac:dyDescent="0.25">
      <c r="A132" s="25"/>
      <c r="B132" s="8"/>
      <c r="C132" s="8"/>
      <c r="D132" s="8"/>
      <c r="E132" s="8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view="pageBreakPreview" topLeftCell="A19" zoomScaleNormal="100" zoomScaleSheetLayoutView="100" workbookViewId="0">
      <selection activeCell="B105" sqref="B105:E105"/>
    </sheetView>
  </sheetViews>
  <sheetFormatPr defaultRowHeight="15.75" x14ac:dyDescent="0.25"/>
  <cols>
    <col min="1" max="1" width="24.125" customWidth="1"/>
    <col min="2" max="10" width="10.625" customWidth="1"/>
  </cols>
  <sheetData>
    <row r="1" spans="1:12" ht="31.5" customHeight="1" x14ac:dyDescent="0.25">
      <c r="A1" s="435" t="s">
        <v>257</v>
      </c>
      <c r="B1" s="435"/>
      <c r="C1" s="435"/>
      <c r="D1" s="435"/>
      <c r="E1" s="435"/>
      <c r="F1" s="435"/>
      <c r="G1" s="435"/>
      <c r="H1" s="435"/>
      <c r="I1" s="435"/>
      <c r="J1" s="435"/>
      <c r="K1" s="190"/>
    </row>
    <row r="2" spans="1:12" ht="16.5" thickBot="1" x14ac:dyDescent="0.3">
      <c r="A2" s="428" t="s">
        <v>54</v>
      </c>
      <c r="B2" s="428"/>
      <c r="C2" s="428"/>
      <c r="D2" s="428"/>
      <c r="E2" s="428"/>
      <c r="F2" s="428"/>
      <c r="G2" s="428"/>
      <c r="H2" s="428"/>
      <c r="I2" s="428"/>
      <c r="J2" s="428"/>
      <c r="K2" s="17"/>
      <c r="L2" s="8"/>
    </row>
    <row r="3" spans="1:12" ht="32.25" thickBot="1" x14ac:dyDescent="0.3">
      <c r="A3" s="85" t="s">
        <v>68</v>
      </c>
      <c r="B3" s="86" t="s">
        <v>59</v>
      </c>
      <c r="C3" s="86" t="s">
        <v>60</v>
      </c>
      <c r="D3" s="87" t="s">
        <v>61</v>
      </c>
      <c r="E3" s="87" t="s">
        <v>62</v>
      </c>
      <c r="F3" s="87" t="s">
        <v>63</v>
      </c>
      <c r="G3" s="102" t="s">
        <v>64</v>
      </c>
      <c r="H3" s="102" t="s">
        <v>65</v>
      </c>
      <c r="I3" s="102" t="s">
        <v>66</v>
      </c>
      <c r="J3" s="103" t="s">
        <v>67</v>
      </c>
      <c r="K3" s="17"/>
      <c r="L3" s="8"/>
    </row>
    <row r="4" spans="1:12" ht="31.5" x14ac:dyDescent="0.25">
      <c r="A4" s="83" t="s">
        <v>20</v>
      </c>
      <c r="B4" s="84"/>
      <c r="C4" s="84"/>
      <c r="D4" s="84"/>
      <c r="E4" s="84"/>
      <c r="F4" s="84"/>
      <c r="G4" s="141">
        <f>IFERROR(C4/B4,0)</f>
        <v>0</v>
      </c>
      <c r="H4" s="141">
        <f>IFERROR(E4/D4,0)</f>
        <v>0</v>
      </c>
      <c r="I4" s="141">
        <f>IFERROR(F4/E4,0)</f>
        <v>0</v>
      </c>
      <c r="J4" s="141">
        <f>IFERROR(F4/B4,0)</f>
        <v>0</v>
      </c>
      <c r="K4" s="17"/>
      <c r="L4" s="8"/>
    </row>
    <row r="5" spans="1:12" x14ac:dyDescent="0.25">
      <c r="A5" s="20" t="s">
        <v>21</v>
      </c>
      <c r="B5" s="352">
        <v>40</v>
      </c>
      <c r="C5" s="353">
        <v>15</v>
      </c>
      <c r="D5" s="353">
        <v>13</v>
      </c>
      <c r="E5" s="353">
        <v>11</v>
      </c>
      <c r="F5" s="353">
        <v>11</v>
      </c>
      <c r="G5" s="142">
        <f t="shared" ref="G5:G22" si="0">IFERROR(C5/B5,0)</f>
        <v>0.375</v>
      </c>
      <c r="H5" s="142">
        <f t="shared" ref="H5:H22" si="1">IFERROR(E5/D5,0)</f>
        <v>0.84615384615384615</v>
      </c>
      <c r="I5" s="142">
        <f t="shared" ref="I5:I22" si="2">IFERROR(F5/E5,0)</f>
        <v>1</v>
      </c>
      <c r="J5" s="142">
        <f t="shared" ref="J5:J22" si="3">IFERROR(F5/B5,0)</f>
        <v>0.27500000000000002</v>
      </c>
      <c r="K5" s="17"/>
      <c r="L5" s="8"/>
    </row>
    <row r="6" spans="1:12" x14ac:dyDescent="0.25">
      <c r="A6" s="20" t="s">
        <v>22</v>
      </c>
      <c r="B6" s="3"/>
      <c r="C6" s="3"/>
      <c r="D6" s="3"/>
      <c r="E6" s="3"/>
      <c r="F6" s="3"/>
      <c r="G6" s="142">
        <f t="shared" si="0"/>
        <v>0</v>
      </c>
      <c r="H6" s="142">
        <f t="shared" si="1"/>
        <v>0</v>
      </c>
      <c r="I6" s="142">
        <f t="shared" si="2"/>
        <v>0</v>
      </c>
      <c r="J6" s="142">
        <f t="shared" si="3"/>
        <v>0</v>
      </c>
      <c r="K6" s="17"/>
      <c r="L6" s="8"/>
    </row>
    <row r="7" spans="1:12" ht="31.5" x14ac:dyDescent="0.25">
      <c r="A7" s="20" t="s">
        <v>23</v>
      </c>
      <c r="B7" s="352">
        <v>50</v>
      </c>
      <c r="C7" s="353">
        <v>22</v>
      </c>
      <c r="D7" s="353">
        <v>20</v>
      </c>
      <c r="E7" s="353">
        <v>14</v>
      </c>
      <c r="F7" s="353">
        <v>14</v>
      </c>
      <c r="G7" s="142">
        <f t="shared" si="0"/>
        <v>0.44</v>
      </c>
      <c r="H7" s="142">
        <f t="shared" si="1"/>
        <v>0.7</v>
      </c>
      <c r="I7" s="142">
        <f t="shared" si="2"/>
        <v>1</v>
      </c>
      <c r="J7" s="142">
        <f t="shared" si="3"/>
        <v>0.28000000000000003</v>
      </c>
      <c r="K7" s="17"/>
      <c r="L7" s="8"/>
    </row>
    <row r="8" spans="1:12" x14ac:dyDescent="0.25">
      <c r="A8" s="20" t="s">
        <v>24</v>
      </c>
      <c r="B8" s="3"/>
      <c r="C8" s="3"/>
      <c r="D8" s="3"/>
      <c r="E8" s="3"/>
      <c r="F8" s="3"/>
      <c r="G8" s="142">
        <f t="shared" si="0"/>
        <v>0</v>
      </c>
      <c r="H8" s="142">
        <f t="shared" si="1"/>
        <v>0</v>
      </c>
      <c r="I8" s="142">
        <f t="shared" si="2"/>
        <v>0</v>
      </c>
      <c r="J8" s="142">
        <f t="shared" si="3"/>
        <v>0</v>
      </c>
      <c r="K8" s="17"/>
      <c r="L8" s="8"/>
    </row>
    <row r="9" spans="1:12" x14ac:dyDescent="0.25">
      <c r="A9" s="20" t="s">
        <v>25</v>
      </c>
      <c r="B9" s="3"/>
      <c r="C9" s="3"/>
      <c r="D9" s="3"/>
      <c r="E9" s="3"/>
      <c r="F9" s="3"/>
      <c r="G9" s="142">
        <f t="shared" si="0"/>
        <v>0</v>
      </c>
      <c r="H9" s="142">
        <f t="shared" si="1"/>
        <v>0</v>
      </c>
      <c r="I9" s="142">
        <f t="shared" si="2"/>
        <v>0</v>
      </c>
      <c r="J9" s="142">
        <f t="shared" si="3"/>
        <v>0</v>
      </c>
      <c r="K9" s="17"/>
      <c r="L9" s="8"/>
    </row>
    <row r="10" spans="1:12" x14ac:dyDescent="0.25">
      <c r="A10" s="20" t="s">
        <v>26</v>
      </c>
      <c r="B10" s="352">
        <v>6</v>
      </c>
      <c r="C10" s="353">
        <v>12</v>
      </c>
      <c r="D10" s="353">
        <v>11</v>
      </c>
      <c r="E10" s="353">
        <v>8</v>
      </c>
      <c r="F10" s="353">
        <v>7</v>
      </c>
      <c r="G10" s="142">
        <f t="shared" si="0"/>
        <v>2</v>
      </c>
      <c r="H10" s="142">
        <f t="shared" si="1"/>
        <v>0.72727272727272729</v>
      </c>
      <c r="I10" s="142">
        <f t="shared" si="2"/>
        <v>0.875</v>
      </c>
      <c r="J10" s="142">
        <f t="shared" si="3"/>
        <v>1.1666666666666667</v>
      </c>
      <c r="K10" s="17"/>
      <c r="L10" s="8"/>
    </row>
    <row r="11" spans="1:12" x14ac:dyDescent="0.25">
      <c r="A11" s="20" t="s">
        <v>27</v>
      </c>
      <c r="B11" s="354">
        <v>90</v>
      </c>
      <c r="C11" s="354">
        <v>22</v>
      </c>
      <c r="D11" s="354">
        <v>21</v>
      </c>
      <c r="E11" s="354">
        <v>18</v>
      </c>
      <c r="F11" s="354">
        <v>3</v>
      </c>
      <c r="G11" s="142">
        <f t="shared" si="0"/>
        <v>0.24444444444444444</v>
      </c>
      <c r="H11" s="142">
        <f t="shared" si="1"/>
        <v>0.8571428571428571</v>
      </c>
      <c r="I11" s="142">
        <f t="shared" si="2"/>
        <v>0.16666666666666666</v>
      </c>
      <c r="J11" s="142">
        <f t="shared" si="3"/>
        <v>3.3333333333333333E-2</v>
      </c>
      <c r="K11" s="17"/>
      <c r="L11" s="8"/>
    </row>
    <row r="12" spans="1:12" x14ac:dyDescent="0.25">
      <c r="A12" s="20" t="s">
        <v>28</v>
      </c>
      <c r="B12" s="352">
        <v>40</v>
      </c>
      <c r="C12" s="353">
        <v>11</v>
      </c>
      <c r="D12" s="353">
        <v>11</v>
      </c>
      <c r="E12" s="353">
        <v>10</v>
      </c>
      <c r="F12" s="353">
        <v>1</v>
      </c>
      <c r="G12" s="142">
        <f t="shared" si="0"/>
        <v>0.27500000000000002</v>
      </c>
      <c r="H12" s="142">
        <f t="shared" si="1"/>
        <v>0.90909090909090906</v>
      </c>
      <c r="I12" s="142">
        <f t="shared" si="2"/>
        <v>0.1</v>
      </c>
      <c r="J12" s="142">
        <f t="shared" si="3"/>
        <v>2.5000000000000001E-2</v>
      </c>
      <c r="K12" s="17"/>
      <c r="L12" s="8"/>
    </row>
    <row r="13" spans="1:12" ht="31.5" x14ac:dyDescent="0.25">
      <c r="A13" s="20" t="s">
        <v>29</v>
      </c>
      <c r="B13" s="352">
        <v>10</v>
      </c>
      <c r="C13" s="353">
        <v>1</v>
      </c>
      <c r="D13" s="353">
        <v>1</v>
      </c>
      <c r="E13" s="353">
        <v>1</v>
      </c>
      <c r="F13" s="353">
        <v>0</v>
      </c>
      <c r="G13" s="142">
        <f t="shared" si="0"/>
        <v>0.1</v>
      </c>
      <c r="H13" s="142">
        <f t="shared" si="1"/>
        <v>1</v>
      </c>
      <c r="I13" s="142">
        <f t="shared" si="2"/>
        <v>0</v>
      </c>
      <c r="J13" s="142">
        <f t="shared" si="3"/>
        <v>0</v>
      </c>
      <c r="K13" s="17"/>
      <c r="L13" s="8"/>
    </row>
    <row r="14" spans="1:12" x14ac:dyDescent="0.25">
      <c r="A14" s="20" t="s">
        <v>30</v>
      </c>
      <c r="B14" s="3"/>
      <c r="C14" s="3"/>
      <c r="D14" s="3"/>
      <c r="E14" s="3"/>
      <c r="F14" s="3"/>
      <c r="G14" s="142">
        <f t="shared" si="0"/>
        <v>0</v>
      </c>
      <c r="H14" s="142">
        <f t="shared" si="1"/>
        <v>0</v>
      </c>
      <c r="I14" s="142">
        <f t="shared" si="2"/>
        <v>0</v>
      </c>
      <c r="J14" s="142">
        <f t="shared" si="3"/>
        <v>0</v>
      </c>
      <c r="K14" s="17"/>
      <c r="L14" s="8"/>
    </row>
    <row r="15" spans="1:12" ht="47.25" x14ac:dyDescent="0.25">
      <c r="A15" s="20" t="s">
        <v>31</v>
      </c>
      <c r="B15" s="3"/>
      <c r="C15" s="3"/>
      <c r="D15" s="3"/>
      <c r="E15" s="3"/>
      <c r="F15" s="3"/>
      <c r="G15" s="142">
        <f t="shared" si="0"/>
        <v>0</v>
      </c>
      <c r="H15" s="142">
        <f t="shared" si="1"/>
        <v>0</v>
      </c>
      <c r="I15" s="142">
        <f t="shared" si="2"/>
        <v>0</v>
      </c>
      <c r="J15" s="142">
        <f t="shared" si="3"/>
        <v>0</v>
      </c>
      <c r="K15" s="17"/>
      <c r="L15" s="8"/>
    </row>
    <row r="16" spans="1:12" x14ac:dyDescent="0.25">
      <c r="A16" s="20" t="s">
        <v>32</v>
      </c>
      <c r="B16" s="3"/>
      <c r="C16" s="3"/>
      <c r="D16" s="3"/>
      <c r="E16" s="3"/>
      <c r="F16" s="3"/>
      <c r="G16" s="142">
        <f t="shared" si="0"/>
        <v>0</v>
      </c>
      <c r="H16" s="142">
        <f t="shared" si="1"/>
        <v>0</v>
      </c>
      <c r="I16" s="142">
        <f t="shared" si="2"/>
        <v>0</v>
      </c>
      <c r="J16" s="142">
        <f t="shared" si="3"/>
        <v>0</v>
      </c>
      <c r="K16" s="17"/>
      <c r="L16" s="8"/>
    </row>
    <row r="17" spans="1:12" x14ac:dyDescent="0.25">
      <c r="A17" s="20" t="s">
        <v>33</v>
      </c>
      <c r="B17" s="3"/>
      <c r="C17" s="3"/>
      <c r="D17" s="3"/>
      <c r="E17" s="3"/>
      <c r="F17" s="3"/>
      <c r="G17" s="142">
        <f t="shared" si="0"/>
        <v>0</v>
      </c>
      <c r="H17" s="142">
        <f t="shared" si="1"/>
        <v>0</v>
      </c>
      <c r="I17" s="142">
        <f t="shared" si="2"/>
        <v>0</v>
      </c>
      <c r="J17" s="142">
        <f t="shared" si="3"/>
        <v>0</v>
      </c>
      <c r="K17" s="17"/>
      <c r="L17" s="8"/>
    </row>
    <row r="18" spans="1:12" x14ac:dyDescent="0.25">
      <c r="A18" s="20" t="s">
        <v>34</v>
      </c>
      <c r="B18" s="3"/>
      <c r="C18" s="3"/>
      <c r="D18" s="3"/>
      <c r="E18" s="3"/>
      <c r="F18" s="3"/>
      <c r="G18" s="142">
        <f t="shared" si="0"/>
        <v>0</v>
      </c>
      <c r="H18" s="142">
        <f t="shared" si="1"/>
        <v>0</v>
      </c>
      <c r="I18" s="142">
        <f t="shared" si="2"/>
        <v>0</v>
      </c>
      <c r="J18" s="142">
        <f t="shared" si="3"/>
        <v>0</v>
      </c>
      <c r="K18" s="17"/>
      <c r="L18" s="8"/>
    </row>
    <row r="19" spans="1:12" x14ac:dyDescent="0.25">
      <c r="A19" s="20" t="s">
        <v>35</v>
      </c>
      <c r="B19" s="3"/>
      <c r="C19" s="3"/>
      <c r="D19" s="3"/>
      <c r="E19" s="3"/>
      <c r="F19" s="3"/>
      <c r="G19" s="142">
        <f t="shared" si="0"/>
        <v>0</v>
      </c>
      <c r="H19" s="142">
        <f t="shared" si="1"/>
        <v>0</v>
      </c>
      <c r="I19" s="142">
        <f t="shared" si="2"/>
        <v>0</v>
      </c>
      <c r="J19" s="142">
        <f t="shared" si="3"/>
        <v>0</v>
      </c>
      <c r="K19" s="17"/>
      <c r="L19" s="8"/>
    </row>
    <row r="20" spans="1:12" x14ac:dyDescent="0.25">
      <c r="A20" s="20" t="s">
        <v>36</v>
      </c>
      <c r="B20" s="352">
        <v>28</v>
      </c>
      <c r="C20" s="353">
        <v>23</v>
      </c>
      <c r="D20" s="353">
        <v>21</v>
      </c>
      <c r="E20" s="353">
        <v>17</v>
      </c>
      <c r="F20" s="353">
        <v>15</v>
      </c>
      <c r="G20" s="142">
        <f t="shared" si="0"/>
        <v>0.8214285714285714</v>
      </c>
      <c r="H20" s="142">
        <f t="shared" si="1"/>
        <v>0.80952380952380953</v>
      </c>
      <c r="I20" s="142">
        <f t="shared" si="2"/>
        <v>0.88235294117647056</v>
      </c>
      <c r="J20" s="142">
        <f t="shared" si="3"/>
        <v>0.5357142857142857</v>
      </c>
      <c r="K20" s="12"/>
      <c r="L20" s="8"/>
    </row>
    <row r="21" spans="1:12" x14ac:dyDescent="0.25">
      <c r="A21" s="20" t="s">
        <v>37</v>
      </c>
      <c r="B21" s="352">
        <v>1</v>
      </c>
      <c r="C21" s="353">
        <v>1</v>
      </c>
      <c r="D21" s="353">
        <v>1</v>
      </c>
      <c r="E21" s="353">
        <v>1</v>
      </c>
      <c r="F21" s="353">
        <v>1</v>
      </c>
      <c r="G21" s="142">
        <f t="shared" si="0"/>
        <v>1</v>
      </c>
      <c r="H21" s="142">
        <f t="shared" si="1"/>
        <v>1</v>
      </c>
      <c r="I21" s="142">
        <f t="shared" si="2"/>
        <v>1</v>
      </c>
      <c r="J21" s="142">
        <f t="shared" si="3"/>
        <v>1</v>
      </c>
      <c r="K21" s="17"/>
      <c r="L21" s="8"/>
    </row>
    <row r="22" spans="1:12" x14ac:dyDescent="0.25">
      <c r="A22" s="20" t="s">
        <v>38</v>
      </c>
      <c r="B22" s="352">
        <v>2</v>
      </c>
      <c r="C22" s="353">
        <v>4</v>
      </c>
      <c r="D22" s="353">
        <v>4</v>
      </c>
      <c r="E22" s="353">
        <v>2</v>
      </c>
      <c r="F22" s="353">
        <v>2</v>
      </c>
      <c r="G22" s="142">
        <f t="shared" si="0"/>
        <v>2</v>
      </c>
      <c r="H22" s="142">
        <f t="shared" si="1"/>
        <v>0.5</v>
      </c>
      <c r="I22" s="142">
        <f t="shared" si="2"/>
        <v>1</v>
      </c>
      <c r="J22" s="142">
        <f t="shared" si="3"/>
        <v>1</v>
      </c>
      <c r="K22" s="17"/>
      <c r="L22" s="8"/>
    </row>
    <row r="23" spans="1:12" x14ac:dyDescent="0.25">
      <c r="A23" s="20" t="s">
        <v>39</v>
      </c>
      <c r="B23" s="352">
        <v>7</v>
      </c>
      <c r="C23" s="353">
        <v>8</v>
      </c>
      <c r="D23" s="353">
        <v>8</v>
      </c>
      <c r="E23" s="353">
        <v>5</v>
      </c>
      <c r="F23" s="353">
        <v>5</v>
      </c>
      <c r="G23" s="142">
        <f t="shared" ref="G23:G31" si="4">IFERROR(C23/B23,0)</f>
        <v>1.1428571428571428</v>
      </c>
      <c r="H23" s="142">
        <f t="shared" ref="H23:H31" si="5">IFERROR(E23/D23,0)</f>
        <v>0.625</v>
      </c>
      <c r="I23" s="142">
        <f t="shared" ref="I23:I31" si="6">IFERROR(F23/E23,0)</f>
        <v>1</v>
      </c>
      <c r="J23" s="142">
        <f t="shared" ref="J23:J31" si="7">IFERROR(F23/B23,0)</f>
        <v>0.7142857142857143</v>
      </c>
      <c r="K23" s="17"/>
      <c r="L23" s="8"/>
    </row>
    <row r="24" spans="1:12" x14ac:dyDescent="0.25">
      <c r="A24" s="20" t="s">
        <v>40</v>
      </c>
      <c r="B24" s="3"/>
      <c r="C24" s="3"/>
      <c r="D24" s="3"/>
      <c r="E24" s="3"/>
      <c r="F24" s="3"/>
      <c r="G24" s="142">
        <f t="shared" si="4"/>
        <v>0</v>
      </c>
      <c r="H24" s="142">
        <f t="shared" si="5"/>
        <v>0</v>
      </c>
      <c r="I24" s="142">
        <f t="shared" si="6"/>
        <v>0</v>
      </c>
      <c r="J24" s="142">
        <f t="shared" si="7"/>
        <v>0</v>
      </c>
      <c r="K24" s="17"/>
      <c r="L24" s="8"/>
    </row>
    <row r="25" spans="1:12" x14ac:dyDescent="0.25">
      <c r="A25" s="20" t="s">
        <v>41</v>
      </c>
      <c r="B25" s="3"/>
      <c r="C25" s="3"/>
      <c r="D25" s="3"/>
      <c r="E25" s="3"/>
      <c r="F25" s="3"/>
      <c r="G25" s="142">
        <f t="shared" si="4"/>
        <v>0</v>
      </c>
      <c r="H25" s="142">
        <f t="shared" si="5"/>
        <v>0</v>
      </c>
      <c r="I25" s="142">
        <f t="shared" si="6"/>
        <v>0</v>
      </c>
      <c r="J25" s="142">
        <f t="shared" si="7"/>
        <v>0</v>
      </c>
      <c r="K25" s="17"/>
      <c r="L25" s="8"/>
    </row>
    <row r="26" spans="1:12" x14ac:dyDescent="0.25">
      <c r="A26" s="20" t="s">
        <v>42</v>
      </c>
      <c r="B26" s="3"/>
      <c r="C26" s="3"/>
      <c r="D26" s="3"/>
      <c r="E26" s="3"/>
      <c r="F26" s="3"/>
      <c r="G26" s="142">
        <f t="shared" si="4"/>
        <v>0</v>
      </c>
      <c r="H26" s="142">
        <f t="shared" si="5"/>
        <v>0</v>
      </c>
      <c r="I26" s="142">
        <f t="shared" si="6"/>
        <v>0</v>
      </c>
      <c r="J26" s="142">
        <f t="shared" si="7"/>
        <v>0</v>
      </c>
      <c r="K26" s="17"/>
      <c r="L26" s="8"/>
    </row>
    <row r="27" spans="1:12" x14ac:dyDescent="0.25">
      <c r="A27" s="20" t="s">
        <v>43</v>
      </c>
      <c r="B27" s="3"/>
      <c r="C27" s="3"/>
      <c r="D27" s="3"/>
      <c r="E27" s="3"/>
      <c r="F27" s="3"/>
      <c r="G27" s="142">
        <f t="shared" si="4"/>
        <v>0</v>
      </c>
      <c r="H27" s="142">
        <f t="shared" si="5"/>
        <v>0</v>
      </c>
      <c r="I27" s="142">
        <f t="shared" si="6"/>
        <v>0</v>
      </c>
      <c r="J27" s="142">
        <f t="shared" si="7"/>
        <v>0</v>
      </c>
      <c r="K27" s="17"/>
      <c r="L27" s="8"/>
    </row>
    <row r="28" spans="1:12" x14ac:dyDescent="0.25">
      <c r="A28" s="20" t="s">
        <v>44</v>
      </c>
      <c r="B28" s="3"/>
      <c r="C28" s="3"/>
      <c r="D28" s="3"/>
      <c r="E28" s="3"/>
      <c r="F28" s="3"/>
      <c r="G28" s="142">
        <f t="shared" si="4"/>
        <v>0</v>
      </c>
      <c r="H28" s="142">
        <f t="shared" si="5"/>
        <v>0</v>
      </c>
      <c r="I28" s="142">
        <f t="shared" si="6"/>
        <v>0</v>
      </c>
      <c r="J28" s="142">
        <f t="shared" si="7"/>
        <v>0</v>
      </c>
      <c r="K28" s="17"/>
      <c r="L28" s="8"/>
    </row>
    <row r="29" spans="1:12" x14ac:dyDescent="0.25">
      <c r="A29" s="20" t="s">
        <v>45</v>
      </c>
      <c r="B29" s="352">
        <v>20</v>
      </c>
      <c r="C29" s="353">
        <v>3</v>
      </c>
      <c r="D29" s="353">
        <v>3</v>
      </c>
      <c r="E29" s="353">
        <v>3</v>
      </c>
      <c r="F29" s="353">
        <v>1</v>
      </c>
      <c r="G29" s="142">
        <f t="shared" si="4"/>
        <v>0.15</v>
      </c>
      <c r="H29" s="142">
        <f t="shared" si="5"/>
        <v>1</v>
      </c>
      <c r="I29" s="142">
        <f t="shared" si="6"/>
        <v>0.33333333333333331</v>
      </c>
      <c r="J29" s="142">
        <f t="shared" si="7"/>
        <v>0.05</v>
      </c>
      <c r="K29" s="17"/>
      <c r="L29" s="8"/>
    </row>
    <row r="30" spans="1:12" ht="31.5" x14ac:dyDescent="0.25">
      <c r="A30" s="33" t="s">
        <v>46</v>
      </c>
      <c r="B30" s="352">
        <v>10</v>
      </c>
      <c r="C30" s="353">
        <v>4</v>
      </c>
      <c r="D30" s="353">
        <v>3</v>
      </c>
      <c r="E30" s="353">
        <v>3</v>
      </c>
      <c r="F30" s="353">
        <v>1</v>
      </c>
      <c r="G30" s="142">
        <f t="shared" si="4"/>
        <v>0.4</v>
      </c>
      <c r="H30" s="142">
        <f t="shared" si="5"/>
        <v>1</v>
      </c>
      <c r="I30" s="142">
        <f t="shared" si="6"/>
        <v>0.33333333333333331</v>
      </c>
      <c r="J30" s="142">
        <f t="shared" si="7"/>
        <v>0.1</v>
      </c>
      <c r="K30" s="17"/>
      <c r="L30" s="8"/>
    </row>
    <row r="31" spans="1:12" x14ac:dyDescent="0.25">
      <c r="A31" s="139" t="s">
        <v>56</v>
      </c>
      <c r="B31" s="59">
        <f>SUM(B4:B30)</f>
        <v>304</v>
      </c>
      <c r="C31" s="59">
        <f>SUM(C4:C30)</f>
        <v>126</v>
      </c>
      <c r="D31" s="59">
        <f>SUM(D4:D30)</f>
        <v>117</v>
      </c>
      <c r="E31" s="59">
        <f>SUM(E4:E30)</f>
        <v>93</v>
      </c>
      <c r="F31" s="59">
        <f>SUM(F4:F30)</f>
        <v>61</v>
      </c>
      <c r="G31" s="142">
        <f t="shared" si="4"/>
        <v>0.41447368421052633</v>
      </c>
      <c r="H31" s="142">
        <f t="shared" si="5"/>
        <v>0.79487179487179482</v>
      </c>
      <c r="I31" s="142">
        <f t="shared" si="6"/>
        <v>0.65591397849462363</v>
      </c>
      <c r="J31" s="142">
        <f t="shared" si="7"/>
        <v>0.20065789473684212</v>
      </c>
      <c r="K31" s="17"/>
      <c r="L31" s="8"/>
    </row>
    <row r="32" spans="1:12" x14ac:dyDescent="0.25">
      <c r="A32" s="12"/>
      <c r="B32" s="8"/>
      <c r="C32" s="8"/>
      <c r="D32" s="8"/>
      <c r="E32" s="8"/>
      <c r="F32" s="8"/>
      <c r="G32" s="8"/>
      <c r="H32" s="8"/>
      <c r="I32" s="8"/>
      <c r="J32" s="8"/>
      <c r="K32" s="17"/>
      <c r="L32" s="8"/>
    </row>
    <row r="33" spans="1:12" ht="16.5" thickBot="1" x14ac:dyDescent="0.3">
      <c r="A33" s="428" t="s">
        <v>55</v>
      </c>
      <c r="B33" s="428"/>
      <c r="C33" s="428"/>
      <c r="D33" s="428"/>
      <c r="E33" s="428"/>
      <c r="F33" s="428"/>
      <c r="G33" s="428"/>
      <c r="H33" s="428"/>
      <c r="I33" s="428"/>
      <c r="J33" s="428"/>
      <c r="K33" s="17"/>
      <c r="L33" s="8"/>
    </row>
    <row r="34" spans="1:12" ht="32.25" thickBot="1" x14ac:dyDescent="0.3">
      <c r="A34" s="85" t="s">
        <v>68</v>
      </c>
      <c r="B34" s="86" t="s">
        <v>59</v>
      </c>
      <c r="C34" s="86" t="s">
        <v>60</v>
      </c>
      <c r="D34" s="87" t="s">
        <v>61</v>
      </c>
      <c r="E34" s="87" t="s">
        <v>62</v>
      </c>
      <c r="F34" s="87" t="s">
        <v>63</v>
      </c>
      <c r="G34" s="102" t="s">
        <v>64</v>
      </c>
      <c r="H34" s="102" t="s">
        <v>65</v>
      </c>
      <c r="I34" s="102" t="s">
        <v>66</v>
      </c>
      <c r="J34" s="103" t="s">
        <v>67</v>
      </c>
      <c r="K34" s="17"/>
      <c r="L34" s="8"/>
    </row>
    <row r="35" spans="1:12" ht="31.5" x14ac:dyDescent="0.25">
      <c r="A35" s="83" t="s">
        <v>20</v>
      </c>
      <c r="B35" s="84"/>
      <c r="C35" s="84"/>
      <c r="D35" s="84"/>
      <c r="E35" s="84"/>
      <c r="F35" s="84"/>
      <c r="G35" s="141">
        <f>IFERROR(C35/B35,0)</f>
        <v>0</v>
      </c>
      <c r="H35" s="141">
        <f>IFERROR(E35/D35,0)</f>
        <v>0</v>
      </c>
      <c r="I35" s="141">
        <f>IFERROR(F35/E35,0)</f>
        <v>0</v>
      </c>
      <c r="J35" s="141">
        <f>IFERROR(F35/B35,0)</f>
        <v>0</v>
      </c>
      <c r="K35" s="17"/>
      <c r="L35" s="8"/>
    </row>
    <row r="36" spans="1:12" ht="20.25" customHeight="1" x14ac:dyDescent="0.25">
      <c r="A36" s="20" t="s">
        <v>21</v>
      </c>
      <c r="B36" s="352">
        <v>20</v>
      </c>
      <c r="C36" s="353">
        <v>2</v>
      </c>
      <c r="D36" s="353">
        <v>1</v>
      </c>
      <c r="E36" s="353">
        <v>1</v>
      </c>
      <c r="F36" s="353">
        <v>1</v>
      </c>
      <c r="G36" s="142">
        <f t="shared" ref="G36:G46" si="8">IFERROR(C36/B36,0)</f>
        <v>0.1</v>
      </c>
      <c r="H36" s="142">
        <f t="shared" ref="H36:H46" si="9">IFERROR(E36/D36,0)</f>
        <v>1</v>
      </c>
      <c r="I36" s="142">
        <f t="shared" ref="I36:I46" si="10">IFERROR(F36/E36,0)</f>
        <v>1</v>
      </c>
      <c r="J36" s="142">
        <f t="shared" ref="J36:J46" si="11">IFERROR(F36/B36,0)</f>
        <v>0.05</v>
      </c>
      <c r="K36" s="17"/>
      <c r="L36" s="8"/>
    </row>
    <row r="37" spans="1:12" x14ac:dyDescent="0.25">
      <c r="A37" s="20" t="s">
        <v>22</v>
      </c>
      <c r="B37" s="3"/>
      <c r="C37" s="3"/>
      <c r="D37" s="3"/>
      <c r="E37" s="3"/>
      <c r="F37" s="3"/>
      <c r="G37" s="142">
        <f t="shared" si="8"/>
        <v>0</v>
      </c>
      <c r="H37" s="142">
        <f t="shared" si="9"/>
        <v>0</v>
      </c>
      <c r="I37" s="142">
        <f t="shared" si="10"/>
        <v>0</v>
      </c>
      <c r="J37" s="142">
        <f t="shared" si="11"/>
        <v>0</v>
      </c>
      <c r="K37" s="17"/>
      <c r="L37" s="8"/>
    </row>
    <row r="38" spans="1:12" ht="31.5" x14ac:dyDescent="0.25">
      <c r="A38" s="20" t="s">
        <v>23</v>
      </c>
      <c r="B38" s="352">
        <v>40</v>
      </c>
      <c r="C38" s="353">
        <v>5</v>
      </c>
      <c r="D38" s="353">
        <v>5</v>
      </c>
      <c r="E38" s="353">
        <v>4</v>
      </c>
      <c r="F38" s="353">
        <v>4</v>
      </c>
      <c r="G38" s="142">
        <f t="shared" si="8"/>
        <v>0.125</v>
      </c>
      <c r="H38" s="142">
        <f t="shared" si="9"/>
        <v>0.8</v>
      </c>
      <c r="I38" s="142">
        <f t="shared" si="10"/>
        <v>1</v>
      </c>
      <c r="J38" s="142">
        <f t="shared" si="11"/>
        <v>0.1</v>
      </c>
      <c r="K38" s="13"/>
    </row>
    <row r="39" spans="1:12" ht="19.5" customHeight="1" x14ac:dyDescent="0.25">
      <c r="A39" s="20" t="s">
        <v>24</v>
      </c>
      <c r="B39" s="3"/>
      <c r="C39" s="3"/>
      <c r="D39" s="3"/>
      <c r="E39" s="3"/>
      <c r="F39" s="3"/>
      <c r="G39" s="142">
        <f t="shared" si="8"/>
        <v>0</v>
      </c>
      <c r="H39" s="142">
        <f t="shared" si="9"/>
        <v>0</v>
      </c>
      <c r="I39" s="142">
        <f t="shared" si="10"/>
        <v>0</v>
      </c>
      <c r="J39" s="142">
        <f t="shared" si="11"/>
        <v>0</v>
      </c>
      <c r="K39" s="13"/>
    </row>
    <row r="40" spans="1:12" ht="20.25" customHeight="1" x14ac:dyDescent="0.25">
      <c r="A40" s="20" t="s">
        <v>25</v>
      </c>
      <c r="B40" s="3"/>
      <c r="C40" s="3"/>
      <c r="D40" s="3"/>
      <c r="E40" s="3"/>
      <c r="F40" s="3"/>
      <c r="G40" s="142">
        <f t="shared" si="8"/>
        <v>0</v>
      </c>
      <c r="H40" s="142">
        <f t="shared" si="9"/>
        <v>0</v>
      </c>
      <c r="I40" s="142">
        <f t="shared" si="10"/>
        <v>0</v>
      </c>
      <c r="J40" s="142">
        <f t="shared" si="11"/>
        <v>0</v>
      </c>
      <c r="K40" s="13"/>
    </row>
    <row r="41" spans="1:12" ht="19.5" customHeight="1" x14ac:dyDescent="0.25">
      <c r="A41" s="20" t="s">
        <v>26</v>
      </c>
      <c r="B41" s="352">
        <v>8</v>
      </c>
      <c r="C41" s="353">
        <v>10</v>
      </c>
      <c r="D41" s="353">
        <v>9</v>
      </c>
      <c r="E41" s="353">
        <v>7</v>
      </c>
      <c r="F41" s="353">
        <v>7</v>
      </c>
      <c r="G41" s="142">
        <f t="shared" si="8"/>
        <v>1.25</v>
      </c>
      <c r="H41" s="142">
        <f t="shared" si="9"/>
        <v>0.77777777777777779</v>
      </c>
      <c r="I41" s="142">
        <f t="shared" si="10"/>
        <v>1</v>
      </c>
      <c r="J41" s="142">
        <f t="shared" si="11"/>
        <v>0.875</v>
      </c>
      <c r="K41" s="13"/>
    </row>
    <row r="42" spans="1:12" ht="18.75" customHeight="1" x14ac:dyDescent="0.25">
      <c r="A42" s="20" t="s">
        <v>27</v>
      </c>
      <c r="B42" s="352">
        <v>20</v>
      </c>
      <c r="C42" s="353">
        <v>2</v>
      </c>
      <c r="D42" s="353">
        <v>2</v>
      </c>
      <c r="E42" s="353">
        <v>2</v>
      </c>
      <c r="F42" s="353">
        <v>0</v>
      </c>
      <c r="G42" s="142">
        <f t="shared" si="8"/>
        <v>0.1</v>
      </c>
      <c r="H42" s="142">
        <f t="shared" si="9"/>
        <v>1</v>
      </c>
      <c r="I42" s="142">
        <f t="shared" si="10"/>
        <v>0</v>
      </c>
      <c r="J42" s="142">
        <f t="shared" si="11"/>
        <v>0</v>
      </c>
      <c r="K42" s="13"/>
    </row>
    <row r="43" spans="1:12" ht="21.75" customHeight="1" x14ac:dyDescent="0.25">
      <c r="A43" s="20" t="s">
        <v>28</v>
      </c>
      <c r="B43" s="32"/>
      <c r="C43" s="32"/>
      <c r="D43" s="32"/>
      <c r="E43" s="32"/>
      <c r="F43" s="32"/>
      <c r="G43" s="142">
        <f t="shared" si="8"/>
        <v>0</v>
      </c>
      <c r="H43" s="142">
        <f t="shared" si="9"/>
        <v>0</v>
      </c>
      <c r="I43" s="142">
        <f t="shared" si="10"/>
        <v>0</v>
      </c>
      <c r="J43" s="142">
        <f t="shared" si="11"/>
        <v>0</v>
      </c>
      <c r="K43" s="13"/>
    </row>
    <row r="44" spans="1:12" ht="31.5" x14ac:dyDescent="0.25">
      <c r="A44" s="20" t="s">
        <v>29</v>
      </c>
      <c r="B44" s="33"/>
      <c r="C44" s="33"/>
      <c r="D44" s="32"/>
      <c r="E44" s="32"/>
      <c r="F44" s="32"/>
      <c r="G44" s="142">
        <f t="shared" si="8"/>
        <v>0</v>
      </c>
      <c r="H44" s="142">
        <f t="shared" si="9"/>
        <v>0</v>
      </c>
      <c r="I44" s="142">
        <f t="shared" si="10"/>
        <v>0</v>
      </c>
      <c r="J44" s="142">
        <f t="shared" si="11"/>
        <v>0</v>
      </c>
      <c r="K44" s="13"/>
    </row>
    <row r="45" spans="1:12" x14ac:dyDescent="0.25">
      <c r="A45" s="20" t="s">
        <v>30</v>
      </c>
      <c r="B45" s="3"/>
      <c r="C45" s="3"/>
      <c r="D45" s="3"/>
      <c r="E45" s="3"/>
      <c r="F45" s="3"/>
      <c r="G45" s="142">
        <f t="shared" si="8"/>
        <v>0</v>
      </c>
      <c r="H45" s="142">
        <f t="shared" si="9"/>
        <v>0</v>
      </c>
      <c r="I45" s="142">
        <f t="shared" si="10"/>
        <v>0</v>
      </c>
      <c r="J45" s="142">
        <f t="shared" si="11"/>
        <v>0</v>
      </c>
      <c r="K45" s="13"/>
    </row>
    <row r="46" spans="1:12" ht="47.25" x14ac:dyDescent="0.25">
      <c r="A46" s="20" t="s">
        <v>31</v>
      </c>
      <c r="B46" s="3"/>
      <c r="C46" s="3"/>
      <c r="D46" s="3"/>
      <c r="E46" s="3"/>
      <c r="F46" s="3"/>
      <c r="G46" s="142">
        <f t="shared" si="8"/>
        <v>0</v>
      </c>
      <c r="H46" s="142">
        <f t="shared" si="9"/>
        <v>0</v>
      </c>
      <c r="I46" s="142">
        <f t="shared" si="10"/>
        <v>0</v>
      </c>
      <c r="J46" s="142">
        <f t="shared" si="11"/>
        <v>0</v>
      </c>
      <c r="K46" s="13"/>
    </row>
    <row r="47" spans="1:12" x14ac:dyDescent="0.25">
      <c r="A47" s="20" t="s">
        <v>32</v>
      </c>
      <c r="B47" s="3"/>
      <c r="C47" s="3"/>
      <c r="D47" s="3"/>
      <c r="E47" s="3"/>
      <c r="F47" s="3"/>
      <c r="G47" s="142">
        <f t="shared" ref="G47:G62" si="12">IFERROR(C47/B47,0)</f>
        <v>0</v>
      </c>
      <c r="H47" s="142">
        <f t="shared" ref="H47:H62" si="13">IFERROR(E47/D47,0)</f>
        <v>0</v>
      </c>
      <c r="I47" s="142">
        <f t="shared" ref="I47:I62" si="14">IFERROR(F47/E47,0)</f>
        <v>0</v>
      </c>
      <c r="J47" s="142">
        <f t="shared" ref="J47:J62" si="15">IFERROR(F47/B47,0)</f>
        <v>0</v>
      </c>
      <c r="K47" s="13"/>
    </row>
    <row r="48" spans="1:12" x14ac:dyDescent="0.25">
      <c r="A48" s="20" t="s">
        <v>33</v>
      </c>
      <c r="B48" s="3"/>
      <c r="C48" s="3"/>
      <c r="D48" s="3"/>
      <c r="E48" s="3"/>
      <c r="F48" s="3"/>
      <c r="G48" s="142">
        <f t="shared" si="12"/>
        <v>0</v>
      </c>
      <c r="H48" s="142">
        <f t="shared" si="13"/>
        <v>0</v>
      </c>
      <c r="I48" s="142">
        <f t="shared" si="14"/>
        <v>0</v>
      </c>
      <c r="J48" s="142">
        <f t="shared" si="15"/>
        <v>0</v>
      </c>
      <c r="K48" s="13"/>
    </row>
    <row r="49" spans="1:11" x14ac:dyDescent="0.25">
      <c r="A49" s="20" t="s">
        <v>34</v>
      </c>
      <c r="B49" s="3"/>
      <c r="C49" s="3"/>
      <c r="D49" s="3"/>
      <c r="E49" s="3"/>
      <c r="F49" s="3"/>
      <c r="G49" s="142">
        <f t="shared" si="12"/>
        <v>0</v>
      </c>
      <c r="H49" s="142">
        <f t="shared" si="13"/>
        <v>0</v>
      </c>
      <c r="I49" s="142">
        <f t="shared" si="14"/>
        <v>0</v>
      </c>
      <c r="J49" s="142">
        <f t="shared" si="15"/>
        <v>0</v>
      </c>
      <c r="K49" s="13"/>
    </row>
    <row r="50" spans="1:11" x14ac:dyDescent="0.25">
      <c r="A50" s="20" t="s">
        <v>35</v>
      </c>
      <c r="B50" s="3"/>
      <c r="C50" s="3"/>
      <c r="D50" s="3"/>
      <c r="E50" s="3"/>
      <c r="F50" s="3"/>
      <c r="G50" s="142">
        <f t="shared" si="12"/>
        <v>0</v>
      </c>
      <c r="H50" s="142">
        <f t="shared" si="13"/>
        <v>0</v>
      </c>
      <c r="I50" s="142">
        <f t="shared" si="14"/>
        <v>0</v>
      </c>
      <c r="J50" s="142">
        <f t="shared" si="15"/>
        <v>0</v>
      </c>
      <c r="K50" s="13"/>
    </row>
    <row r="51" spans="1:11" x14ac:dyDescent="0.25">
      <c r="A51" s="20" t="s">
        <v>36</v>
      </c>
      <c r="B51" s="352">
        <v>20</v>
      </c>
      <c r="C51" s="353">
        <v>21</v>
      </c>
      <c r="D51" s="353">
        <v>21</v>
      </c>
      <c r="E51" s="353">
        <v>21</v>
      </c>
      <c r="F51" s="353">
        <v>21</v>
      </c>
      <c r="G51" s="142">
        <f t="shared" si="12"/>
        <v>1.05</v>
      </c>
      <c r="H51" s="142">
        <f t="shared" si="13"/>
        <v>1</v>
      </c>
      <c r="I51" s="142">
        <f t="shared" si="14"/>
        <v>1</v>
      </c>
      <c r="J51" s="142">
        <f t="shared" si="15"/>
        <v>1.05</v>
      </c>
      <c r="K51" s="13"/>
    </row>
    <row r="52" spans="1:11" x14ac:dyDescent="0.25">
      <c r="A52" s="20" t="s">
        <v>37</v>
      </c>
      <c r="B52" s="352">
        <v>3</v>
      </c>
      <c r="C52" s="353">
        <v>2</v>
      </c>
      <c r="D52" s="353">
        <v>2</v>
      </c>
      <c r="E52" s="353">
        <v>2</v>
      </c>
      <c r="F52" s="353">
        <v>2</v>
      </c>
      <c r="G52" s="142">
        <f t="shared" si="12"/>
        <v>0.66666666666666663</v>
      </c>
      <c r="H52" s="142">
        <f t="shared" si="13"/>
        <v>1</v>
      </c>
      <c r="I52" s="142">
        <f t="shared" si="14"/>
        <v>1</v>
      </c>
      <c r="J52" s="142">
        <f t="shared" si="15"/>
        <v>0.66666666666666663</v>
      </c>
      <c r="K52" s="13"/>
    </row>
    <row r="53" spans="1:11" x14ac:dyDescent="0.25">
      <c r="A53" s="20" t="s">
        <v>38</v>
      </c>
      <c r="B53" s="3"/>
      <c r="C53" s="3"/>
      <c r="D53" s="3"/>
      <c r="E53" s="3"/>
      <c r="F53" s="3"/>
      <c r="G53" s="142">
        <f t="shared" si="12"/>
        <v>0</v>
      </c>
      <c r="H53" s="142">
        <f t="shared" si="13"/>
        <v>0</v>
      </c>
      <c r="I53" s="142">
        <f t="shared" si="14"/>
        <v>0</v>
      </c>
      <c r="J53" s="142">
        <f t="shared" si="15"/>
        <v>0</v>
      </c>
      <c r="K53" s="13"/>
    </row>
    <row r="54" spans="1:11" ht="20.25" customHeight="1" x14ac:dyDescent="0.25">
      <c r="A54" s="20" t="s">
        <v>39</v>
      </c>
      <c r="B54" s="352">
        <v>6</v>
      </c>
      <c r="C54" s="353">
        <v>6</v>
      </c>
      <c r="D54" s="353">
        <v>6</v>
      </c>
      <c r="E54" s="353">
        <v>6</v>
      </c>
      <c r="F54" s="353">
        <v>6</v>
      </c>
      <c r="G54" s="142">
        <f t="shared" si="12"/>
        <v>1</v>
      </c>
      <c r="H54" s="142">
        <f t="shared" si="13"/>
        <v>1</v>
      </c>
      <c r="I54" s="142">
        <f t="shared" si="14"/>
        <v>1</v>
      </c>
      <c r="J54" s="142">
        <f t="shared" si="15"/>
        <v>1</v>
      </c>
      <c r="K54" s="13"/>
    </row>
    <row r="55" spans="1:11" x14ac:dyDescent="0.25">
      <c r="A55" s="20" t="s">
        <v>40</v>
      </c>
      <c r="B55" s="3"/>
      <c r="C55" s="3"/>
      <c r="D55" s="3"/>
      <c r="E55" s="3"/>
      <c r="F55" s="3"/>
      <c r="G55" s="142">
        <f t="shared" si="12"/>
        <v>0</v>
      </c>
      <c r="H55" s="142">
        <f t="shared" si="13"/>
        <v>0</v>
      </c>
      <c r="I55" s="142">
        <f t="shared" si="14"/>
        <v>0</v>
      </c>
      <c r="J55" s="142">
        <f t="shared" si="15"/>
        <v>0</v>
      </c>
      <c r="K55" s="13"/>
    </row>
    <row r="56" spans="1:11" ht="20.25" customHeight="1" x14ac:dyDescent="0.25">
      <c r="A56" s="20" t="s">
        <v>41</v>
      </c>
      <c r="B56" s="3"/>
      <c r="C56" s="3"/>
      <c r="D56" s="3"/>
      <c r="E56" s="3"/>
      <c r="F56" s="3"/>
      <c r="G56" s="142">
        <f t="shared" si="12"/>
        <v>0</v>
      </c>
      <c r="H56" s="142">
        <f t="shared" si="13"/>
        <v>0</v>
      </c>
      <c r="I56" s="142">
        <f t="shared" si="14"/>
        <v>0</v>
      </c>
      <c r="J56" s="142">
        <f t="shared" si="15"/>
        <v>0</v>
      </c>
      <c r="K56" s="13"/>
    </row>
    <row r="57" spans="1:11" ht="18" customHeight="1" x14ac:dyDescent="0.25">
      <c r="A57" s="20" t="s">
        <v>42</v>
      </c>
      <c r="B57" s="3"/>
      <c r="C57" s="3"/>
      <c r="D57" s="3"/>
      <c r="E57" s="3"/>
      <c r="F57" s="3"/>
      <c r="G57" s="142">
        <f t="shared" si="12"/>
        <v>0</v>
      </c>
      <c r="H57" s="142">
        <f t="shared" si="13"/>
        <v>0</v>
      </c>
      <c r="I57" s="142">
        <f t="shared" si="14"/>
        <v>0</v>
      </c>
      <c r="J57" s="142">
        <f t="shared" si="15"/>
        <v>0</v>
      </c>
      <c r="K57" s="13"/>
    </row>
    <row r="58" spans="1:11" ht="17.25" customHeight="1" x14ac:dyDescent="0.25">
      <c r="A58" s="20" t="s">
        <v>43</v>
      </c>
      <c r="B58" s="3"/>
      <c r="C58" s="3"/>
      <c r="D58" s="3"/>
      <c r="E58" s="3"/>
      <c r="F58" s="3"/>
      <c r="G58" s="142">
        <f t="shared" si="12"/>
        <v>0</v>
      </c>
      <c r="H58" s="142">
        <f t="shared" si="13"/>
        <v>0</v>
      </c>
      <c r="I58" s="142">
        <f t="shared" si="14"/>
        <v>0</v>
      </c>
      <c r="J58" s="142">
        <f t="shared" si="15"/>
        <v>0</v>
      </c>
      <c r="K58" s="13"/>
    </row>
    <row r="59" spans="1:11" ht="18" customHeight="1" x14ac:dyDescent="0.25">
      <c r="A59" s="20" t="s">
        <v>44</v>
      </c>
      <c r="B59" s="3"/>
      <c r="C59" s="3"/>
      <c r="D59" s="3"/>
      <c r="E59" s="3"/>
      <c r="F59" s="3"/>
      <c r="G59" s="142">
        <f t="shared" si="12"/>
        <v>0</v>
      </c>
      <c r="H59" s="142">
        <f t="shared" si="13"/>
        <v>0</v>
      </c>
      <c r="I59" s="142">
        <f t="shared" si="14"/>
        <v>0</v>
      </c>
      <c r="J59" s="142">
        <f t="shared" si="15"/>
        <v>0</v>
      </c>
      <c r="K59" s="13"/>
    </row>
    <row r="60" spans="1:11" ht="18" customHeight="1" x14ac:dyDescent="0.25">
      <c r="A60" s="20" t="s">
        <v>45</v>
      </c>
      <c r="B60" s="3"/>
      <c r="C60" s="3"/>
      <c r="D60" s="3"/>
      <c r="E60" s="3"/>
      <c r="F60" s="3"/>
      <c r="G60" s="142">
        <f t="shared" si="12"/>
        <v>0</v>
      </c>
      <c r="H60" s="142">
        <f t="shared" si="13"/>
        <v>0</v>
      </c>
      <c r="I60" s="142">
        <f t="shared" si="14"/>
        <v>0</v>
      </c>
      <c r="J60" s="142">
        <f t="shared" si="15"/>
        <v>0</v>
      </c>
      <c r="K60" s="13"/>
    </row>
    <row r="61" spans="1:11" ht="31.5" x14ac:dyDescent="0.25">
      <c r="A61" s="33" t="s">
        <v>46</v>
      </c>
      <c r="B61" s="32"/>
      <c r="C61" s="32"/>
      <c r="D61" s="32"/>
      <c r="E61" s="32"/>
      <c r="F61" s="32"/>
      <c r="G61" s="142">
        <f t="shared" si="12"/>
        <v>0</v>
      </c>
      <c r="H61" s="142">
        <f t="shared" si="13"/>
        <v>0</v>
      </c>
      <c r="I61" s="142">
        <f t="shared" si="14"/>
        <v>0</v>
      </c>
      <c r="J61" s="142">
        <f t="shared" si="15"/>
        <v>0</v>
      </c>
      <c r="K61" s="13"/>
    </row>
    <row r="62" spans="1:11" x14ac:dyDescent="0.25">
      <c r="A62" s="139" t="s">
        <v>56</v>
      </c>
      <c r="B62" s="59">
        <f>SUM(B35:B61)</f>
        <v>117</v>
      </c>
      <c r="C62" s="59">
        <f>SUM(C35:C61)</f>
        <v>48</v>
      </c>
      <c r="D62" s="59">
        <f>SUM(D35:D61)</f>
        <v>46</v>
      </c>
      <c r="E62" s="59">
        <f>SUM(E35:E61)</f>
        <v>43</v>
      </c>
      <c r="F62" s="59">
        <f>SUM(F35:F61)</f>
        <v>41</v>
      </c>
      <c r="G62" s="142">
        <f t="shared" si="12"/>
        <v>0.41025641025641024</v>
      </c>
      <c r="H62" s="142">
        <f t="shared" si="13"/>
        <v>0.93478260869565222</v>
      </c>
      <c r="I62" s="142">
        <f t="shared" si="14"/>
        <v>0.95348837209302328</v>
      </c>
      <c r="J62" s="142">
        <f t="shared" si="15"/>
        <v>0.3504273504273504</v>
      </c>
      <c r="K62" s="13"/>
    </row>
    <row r="63" spans="1:11" x14ac:dyDescent="0.25">
      <c r="K63" s="13"/>
    </row>
    <row r="64" spans="1:11" ht="16.5" thickBot="1" x14ac:dyDescent="0.3">
      <c r="A64" s="431" t="s">
        <v>125</v>
      </c>
      <c r="B64" s="432"/>
      <c r="C64" s="432"/>
      <c r="D64" s="432"/>
      <c r="E64" s="433"/>
      <c r="K64" s="13"/>
    </row>
    <row r="65" spans="1:11" ht="63.75" thickBot="1" x14ac:dyDescent="0.3">
      <c r="A65" s="97" t="s">
        <v>68</v>
      </c>
      <c r="B65" s="98" t="s">
        <v>60</v>
      </c>
      <c r="C65" s="99" t="s">
        <v>61</v>
      </c>
      <c r="D65" s="99" t="s">
        <v>62</v>
      </c>
      <c r="E65" s="99" t="s">
        <v>63</v>
      </c>
      <c r="F65" s="100" t="s">
        <v>143</v>
      </c>
      <c r="G65" s="100" t="s">
        <v>144</v>
      </c>
      <c r="H65" s="100" t="s">
        <v>145</v>
      </c>
      <c r="I65" s="101" t="s">
        <v>146</v>
      </c>
      <c r="K65" s="13"/>
    </row>
    <row r="66" spans="1:11" ht="31.5" x14ac:dyDescent="0.25">
      <c r="A66" s="83" t="s">
        <v>20</v>
      </c>
      <c r="B66" s="84"/>
      <c r="C66" s="84"/>
      <c r="D66" s="84"/>
      <c r="E66" s="84"/>
      <c r="F66" s="143">
        <f>+IFERROR(B66/(C4+C35),0)*100</f>
        <v>0</v>
      </c>
      <c r="G66" s="143">
        <f>+IFERROR(C66/(D4+D35),0)*100</f>
        <v>0</v>
      </c>
      <c r="H66" s="143">
        <f>+IFERROR(D66/(E4+E35),0)*100</f>
        <v>0</v>
      </c>
      <c r="I66" s="143">
        <f>+IFERROR(E66/(F4+F35),0)*100</f>
        <v>0</v>
      </c>
      <c r="K66" s="13"/>
    </row>
    <row r="67" spans="1:11" x14ac:dyDescent="0.25">
      <c r="A67" s="20" t="s">
        <v>21</v>
      </c>
      <c r="B67" s="353">
        <v>4</v>
      </c>
      <c r="C67" s="353">
        <v>4</v>
      </c>
      <c r="D67" s="353">
        <v>4</v>
      </c>
      <c r="E67" s="353">
        <v>4</v>
      </c>
      <c r="F67" s="144">
        <f t="shared" ref="F67:F77" si="16">+IFERROR(B67/(C5+C36),0)*100</f>
        <v>23.52941176470588</v>
      </c>
      <c r="G67" s="144">
        <f t="shared" ref="G67:G77" si="17">+IFERROR(C67/(D5+D36),0)*100</f>
        <v>28.571428571428569</v>
      </c>
      <c r="H67" s="144">
        <f t="shared" ref="H67:H78" si="18">+IFERROR(D67/(E5+E36),0)*100</f>
        <v>33.333333333333329</v>
      </c>
      <c r="I67" s="144">
        <f t="shared" ref="I67:I78" si="19">+IFERROR(E67/(F5+F36),0)*100</f>
        <v>33.333333333333329</v>
      </c>
      <c r="K67" s="13"/>
    </row>
    <row r="68" spans="1:11" x14ac:dyDescent="0.25">
      <c r="A68" s="20" t="s">
        <v>22</v>
      </c>
      <c r="B68" s="3"/>
      <c r="C68" s="3"/>
      <c r="D68" s="3"/>
      <c r="E68" s="3"/>
      <c r="F68" s="144">
        <f t="shared" si="16"/>
        <v>0</v>
      </c>
      <c r="G68" s="144">
        <f t="shared" si="17"/>
        <v>0</v>
      </c>
      <c r="H68" s="144">
        <f t="shared" si="18"/>
        <v>0</v>
      </c>
      <c r="I68" s="144">
        <f t="shared" si="19"/>
        <v>0</v>
      </c>
      <c r="K68" s="13"/>
    </row>
    <row r="69" spans="1:11" ht="31.5" x14ac:dyDescent="0.25">
      <c r="A69" s="20" t="s">
        <v>23</v>
      </c>
      <c r="B69" s="353">
        <v>10</v>
      </c>
      <c r="C69" s="353">
        <v>10</v>
      </c>
      <c r="D69" s="353">
        <v>7</v>
      </c>
      <c r="E69" s="353">
        <v>7</v>
      </c>
      <c r="F69" s="144">
        <f t="shared" si="16"/>
        <v>37.037037037037038</v>
      </c>
      <c r="G69" s="144">
        <f t="shared" si="17"/>
        <v>40</v>
      </c>
      <c r="H69" s="144">
        <f t="shared" si="18"/>
        <v>38.888888888888893</v>
      </c>
      <c r="I69" s="144">
        <f t="shared" si="19"/>
        <v>38.888888888888893</v>
      </c>
      <c r="K69" s="13"/>
    </row>
    <row r="70" spans="1:11" x14ac:dyDescent="0.25">
      <c r="A70" s="20" t="s">
        <v>24</v>
      </c>
      <c r="B70" s="3"/>
      <c r="C70" s="3"/>
      <c r="D70" s="3"/>
      <c r="E70" s="3"/>
      <c r="F70" s="144">
        <f t="shared" si="16"/>
        <v>0</v>
      </c>
      <c r="G70" s="144">
        <f t="shared" si="17"/>
        <v>0</v>
      </c>
      <c r="H70" s="144">
        <f t="shared" si="18"/>
        <v>0</v>
      </c>
      <c r="I70" s="144">
        <f t="shared" si="19"/>
        <v>0</v>
      </c>
      <c r="K70" s="13"/>
    </row>
    <row r="71" spans="1:11" x14ac:dyDescent="0.25">
      <c r="A71" s="20" t="s">
        <v>25</v>
      </c>
      <c r="B71" s="3"/>
      <c r="C71" s="3"/>
      <c r="D71" s="3"/>
      <c r="E71" s="3"/>
      <c r="F71" s="144">
        <f t="shared" si="16"/>
        <v>0</v>
      </c>
      <c r="G71" s="144">
        <f t="shared" si="17"/>
        <v>0</v>
      </c>
      <c r="H71" s="144">
        <f t="shared" si="18"/>
        <v>0</v>
      </c>
      <c r="I71" s="144">
        <f t="shared" si="19"/>
        <v>0</v>
      </c>
      <c r="K71" s="13"/>
    </row>
    <row r="72" spans="1:11" x14ac:dyDescent="0.25">
      <c r="A72" s="20" t="s">
        <v>26</v>
      </c>
      <c r="B72" s="353">
        <v>16</v>
      </c>
      <c r="C72" s="353">
        <v>15</v>
      </c>
      <c r="D72" s="353">
        <v>12</v>
      </c>
      <c r="E72" s="353">
        <v>11</v>
      </c>
      <c r="F72" s="144">
        <f t="shared" si="16"/>
        <v>72.727272727272734</v>
      </c>
      <c r="G72" s="144">
        <f t="shared" si="17"/>
        <v>75</v>
      </c>
      <c r="H72" s="144">
        <f t="shared" si="18"/>
        <v>80</v>
      </c>
      <c r="I72" s="144">
        <f t="shared" si="19"/>
        <v>78.571428571428569</v>
      </c>
      <c r="K72" s="13"/>
    </row>
    <row r="73" spans="1:11" x14ac:dyDescent="0.25">
      <c r="A73" s="20" t="s">
        <v>27</v>
      </c>
      <c r="B73" s="353">
        <v>18</v>
      </c>
      <c r="C73" s="353">
        <v>17</v>
      </c>
      <c r="D73" s="353">
        <v>15</v>
      </c>
      <c r="E73" s="353">
        <v>2</v>
      </c>
      <c r="F73" s="144">
        <f t="shared" si="16"/>
        <v>75</v>
      </c>
      <c r="G73" s="144">
        <f t="shared" si="17"/>
        <v>73.91304347826086</v>
      </c>
      <c r="H73" s="144">
        <f t="shared" si="18"/>
        <v>75</v>
      </c>
      <c r="I73" s="144">
        <f t="shared" si="19"/>
        <v>66.666666666666657</v>
      </c>
      <c r="K73" s="13"/>
    </row>
    <row r="74" spans="1:11" x14ac:dyDescent="0.25">
      <c r="A74" s="20" t="s">
        <v>28</v>
      </c>
      <c r="B74" s="353">
        <v>9</v>
      </c>
      <c r="C74" s="353">
        <v>9</v>
      </c>
      <c r="D74" s="353">
        <v>8</v>
      </c>
      <c r="E74" s="353">
        <v>0</v>
      </c>
      <c r="F74" s="144">
        <f t="shared" si="16"/>
        <v>81.818181818181827</v>
      </c>
      <c r="G74" s="144">
        <f t="shared" si="17"/>
        <v>81.818181818181827</v>
      </c>
      <c r="H74" s="144">
        <f t="shared" si="18"/>
        <v>80</v>
      </c>
      <c r="I74" s="144">
        <f t="shared" si="19"/>
        <v>0</v>
      </c>
      <c r="K74" s="13"/>
    </row>
    <row r="75" spans="1:11" ht="31.5" x14ac:dyDescent="0.25">
      <c r="A75" s="20" t="s">
        <v>29</v>
      </c>
      <c r="B75" s="353">
        <v>1</v>
      </c>
      <c r="C75" s="353">
        <v>1</v>
      </c>
      <c r="D75" s="353">
        <v>1</v>
      </c>
      <c r="E75" s="353">
        <v>0</v>
      </c>
      <c r="F75" s="144">
        <f t="shared" si="16"/>
        <v>100</v>
      </c>
      <c r="G75" s="144">
        <f t="shared" si="17"/>
        <v>100</v>
      </c>
      <c r="H75" s="144">
        <f t="shared" si="18"/>
        <v>100</v>
      </c>
      <c r="I75" s="144">
        <f t="shared" si="19"/>
        <v>0</v>
      </c>
      <c r="K75" s="13"/>
    </row>
    <row r="76" spans="1:11" x14ac:dyDescent="0.25">
      <c r="A76" s="20" t="s">
        <v>30</v>
      </c>
      <c r="B76" s="3"/>
      <c r="C76" s="3"/>
      <c r="D76" s="3"/>
      <c r="E76" s="3"/>
      <c r="F76" s="144">
        <f t="shared" si="16"/>
        <v>0</v>
      </c>
      <c r="G76" s="144">
        <f t="shared" si="17"/>
        <v>0</v>
      </c>
      <c r="H76" s="144">
        <f t="shared" si="18"/>
        <v>0</v>
      </c>
      <c r="I76" s="144">
        <f t="shared" si="19"/>
        <v>0</v>
      </c>
      <c r="K76" s="13"/>
    </row>
    <row r="77" spans="1:11" ht="47.25" x14ac:dyDescent="0.25">
      <c r="A77" s="20" t="s">
        <v>31</v>
      </c>
      <c r="B77" s="3"/>
      <c r="C77" s="3"/>
      <c r="D77" s="3"/>
      <c r="E77" s="3"/>
      <c r="F77" s="144">
        <f t="shared" si="16"/>
        <v>0</v>
      </c>
      <c r="G77" s="144">
        <f t="shared" si="17"/>
        <v>0</v>
      </c>
      <c r="H77" s="144">
        <f t="shared" si="18"/>
        <v>0</v>
      </c>
      <c r="I77" s="144">
        <f t="shared" si="19"/>
        <v>0</v>
      </c>
      <c r="K77" s="13"/>
    </row>
    <row r="78" spans="1:11" x14ac:dyDescent="0.25">
      <c r="A78" s="20" t="s">
        <v>32</v>
      </c>
      <c r="B78" s="3"/>
      <c r="C78" s="3"/>
      <c r="D78" s="3"/>
      <c r="E78" s="3"/>
      <c r="F78" s="144">
        <f t="shared" ref="F78:G89" si="20">+IFERROR(B78/(C16+C47),0)*100</f>
        <v>0</v>
      </c>
      <c r="G78" s="144">
        <f t="shared" si="20"/>
        <v>0</v>
      </c>
      <c r="H78" s="144">
        <f t="shared" si="18"/>
        <v>0</v>
      </c>
      <c r="I78" s="144">
        <f t="shared" si="19"/>
        <v>0</v>
      </c>
      <c r="K78" s="13"/>
    </row>
    <row r="79" spans="1:11" x14ac:dyDescent="0.25">
      <c r="A79" s="20" t="s">
        <v>33</v>
      </c>
      <c r="B79" s="3"/>
      <c r="C79" s="3"/>
      <c r="D79" s="3"/>
      <c r="E79" s="3"/>
      <c r="F79" s="144">
        <f t="shared" si="20"/>
        <v>0</v>
      </c>
      <c r="G79" s="144">
        <f t="shared" si="20"/>
        <v>0</v>
      </c>
      <c r="H79" s="144">
        <f t="shared" ref="H79:H93" si="21">+IFERROR(D79/(E17+E48),0)*100</f>
        <v>0</v>
      </c>
      <c r="I79" s="144">
        <f t="shared" ref="I79:I93" si="22">+IFERROR(E79/(F17+F48),0)*100</f>
        <v>0</v>
      </c>
      <c r="K79" s="13"/>
    </row>
    <row r="80" spans="1:11" x14ac:dyDescent="0.25">
      <c r="A80" s="20" t="s">
        <v>34</v>
      </c>
      <c r="B80" s="3"/>
      <c r="C80" s="3"/>
      <c r="D80" s="3"/>
      <c r="E80" s="3"/>
      <c r="F80" s="144">
        <f t="shared" si="20"/>
        <v>0</v>
      </c>
      <c r="G80" s="144">
        <f t="shared" si="20"/>
        <v>0</v>
      </c>
      <c r="H80" s="144">
        <f t="shared" si="21"/>
        <v>0</v>
      </c>
      <c r="I80" s="144">
        <f t="shared" si="22"/>
        <v>0</v>
      </c>
      <c r="K80" s="13"/>
    </row>
    <row r="81" spans="1:11" x14ac:dyDescent="0.25">
      <c r="A81" s="20" t="s">
        <v>35</v>
      </c>
      <c r="B81" s="3"/>
      <c r="C81" s="3"/>
      <c r="D81" s="3"/>
      <c r="E81" s="3"/>
      <c r="F81" s="144">
        <f t="shared" si="20"/>
        <v>0</v>
      </c>
      <c r="G81" s="144">
        <f t="shared" si="20"/>
        <v>0</v>
      </c>
      <c r="H81" s="144">
        <f t="shared" si="21"/>
        <v>0</v>
      </c>
      <c r="I81" s="144">
        <f t="shared" si="22"/>
        <v>0</v>
      </c>
      <c r="K81" s="13"/>
    </row>
    <row r="82" spans="1:11" x14ac:dyDescent="0.25">
      <c r="A82" s="20" t="s">
        <v>36</v>
      </c>
      <c r="B82" s="353">
        <v>21</v>
      </c>
      <c r="C82" s="353">
        <v>20</v>
      </c>
      <c r="D82" s="353">
        <v>20</v>
      </c>
      <c r="E82" s="353">
        <v>18</v>
      </c>
      <c r="F82" s="144">
        <f t="shared" si="20"/>
        <v>47.727272727272727</v>
      </c>
      <c r="G82" s="144">
        <f t="shared" si="20"/>
        <v>47.619047619047613</v>
      </c>
      <c r="H82" s="144">
        <f t="shared" si="21"/>
        <v>52.631578947368418</v>
      </c>
      <c r="I82" s="144">
        <f t="shared" si="22"/>
        <v>50</v>
      </c>
      <c r="K82" s="13"/>
    </row>
    <row r="83" spans="1:11" x14ac:dyDescent="0.25">
      <c r="A83" s="20" t="s">
        <v>37</v>
      </c>
      <c r="B83" s="353">
        <v>3</v>
      </c>
      <c r="C83" s="353">
        <v>3</v>
      </c>
      <c r="D83" s="353">
        <v>3</v>
      </c>
      <c r="E83" s="353">
        <v>3</v>
      </c>
      <c r="F83" s="144">
        <f t="shared" si="20"/>
        <v>100</v>
      </c>
      <c r="G83" s="144">
        <f t="shared" si="20"/>
        <v>100</v>
      </c>
      <c r="H83" s="144">
        <f t="shared" si="21"/>
        <v>100</v>
      </c>
      <c r="I83" s="144">
        <f t="shared" si="22"/>
        <v>100</v>
      </c>
      <c r="K83" s="13"/>
    </row>
    <row r="84" spans="1:11" x14ac:dyDescent="0.25">
      <c r="A84" s="20" t="s">
        <v>38</v>
      </c>
      <c r="B84" s="3"/>
      <c r="C84" s="3"/>
      <c r="D84" s="3"/>
      <c r="E84" s="3"/>
      <c r="F84" s="144">
        <f t="shared" si="20"/>
        <v>0</v>
      </c>
      <c r="G84" s="144">
        <f t="shared" si="20"/>
        <v>0</v>
      </c>
      <c r="H84" s="144">
        <f t="shared" si="21"/>
        <v>0</v>
      </c>
      <c r="I84" s="144">
        <f t="shared" si="22"/>
        <v>0</v>
      </c>
      <c r="K84" s="13"/>
    </row>
    <row r="85" spans="1:11" x14ac:dyDescent="0.25">
      <c r="A85" s="20" t="s">
        <v>39</v>
      </c>
      <c r="B85" s="353">
        <v>7</v>
      </c>
      <c r="C85" s="353">
        <v>7</v>
      </c>
      <c r="D85" s="353">
        <v>6</v>
      </c>
      <c r="E85" s="353">
        <v>6</v>
      </c>
      <c r="F85" s="144">
        <f t="shared" si="20"/>
        <v>50</v>
      </c>
      <c r="G85" s="144">
        <f t="shared" si="20"/>
        <v>50</v>
      </c>
      <c r="H85" s="144">
        <f t="shared" si="21"/>
        <v>54.54545454545454</v>
      </c>
      <c r="I85" s="144">
        <f t="shared" si="22"/>
        <v>54.54545454545454</v>
      </c>
      <c r="K85" s="13"/>
    </row>
    <row r="86" spans="1:11" x14ac:dyDescent="0.25">
      <c r="A86" s="20" t="s">
        <v>40</v>
      </c>
      <c r="B86" s="3"/>
      <c r="C86" s="3"/>
      <c r="D86" s="3"/>
      <c r="E86" s="3"/>
      <c r="F86" s="144">
        <f t="shared" si="20"/>
        <v>0</v>
      </c>
      <c r="G86" s="144">
        <f t="shared" si="20"/>
        <v>0</v>
      </c>
      <c r="H86" s="144">
        <f t="shared" si="21"/>
        <v>0</v>
      </c>
      <c r="I86" s="144">
        <f t="shared" si="22"/>
        <v>0</v>
      </c>
      <c r="K86" s="13"/>
    </row>
    <row r="87" spans="1:11" x14ac:dyDescent="0.25">
      <c r="A87" s="20" t="s">
        <v>41</v>
      </c>
      <c r="B87" s="3"/>
      <c r="C87" s="3"/>
      <c r="D87" s="3"/>
      <c r="E87" s="3"/>
      <c r="F87" s="144">
        <f t="shared" si="20"/>
        <v>0</v>
      </c>
      <c r="G87" s="144">
        <f t="shared" si="20"/>
        <v>0</v>
      </c>
      <c r="H87" s="144">
        <f t="shared" si="21"/>
        <v>0</v>
      </c>
      <c r="I87" s="144">
        <f t="shared" si="22"/>
        <v>0</v>
      </c>
      <c r="K87" s="13"/>
    </row>
    <row r="88" spans="1:11" x14ac:dyDescent="0.25">
      <c r="A88" s="20" t="s">
        <v>42</v>
      </c>
      <c r="B88" s="3"/>
      <c r="C88" s="3"/>
      <c r="D88" s="3"/>
      <c r="E88" s="3"/>
      <c r="F88" s="144">
        <f t="shared" si="20"/>
        <v>0</v>
      </c>
      <c r="G88" s="144">
        <f t="shared" si="20"/>
        <v>0</v>
      </c>
      <c r="H88" s="144">
        <f t="shared" si="21"/>
        <v>0</v>
      </c>
      <c r="I88" s="144">
        <f t="shared" si="22"/>
        <v>0</v>
      </c>
      <c r="K88" s="13"/>
    </row>
    <row r="89" spans="1:11" x14ac:dyDescent="0.25">
      <c r="A89" s="20" t="s">
        <v>43</v>
      </c>
      <c r="B89" s="3"/>
      <c r="C89" s="3"/>
      <c r="D89" s="3"/>
      <c r="E89" s="3"/>
      <c r="F89" s="144">
        <f t="shared" si="20"/>
        <v>0</v>
      </c>
      <c r="G89" s="144">
        <f t="shared" si="20"/>
        <v>0</v>
      </c>
      <c r="H89" s="144">
        <f t="shared" si="21"/>
        <v>0</v>
      </c>
      <c r="I89" s="144">
        <f t="shared" si="22"/>
        <v>0</v>
      </c>
      <c r="K89" s="13"/>
    </row>
    <row r="90" spans="1:11" x14ac:dyDescent="0.25">
      <c r="A90" s="20" t="s">
        <v>44</v>
      </c>
      <c r="B90" s="3"/>
      <c r="C90" s="3"/>
      <c r="D90" s="3"/>
      <c r="E90" s="3"/>
      <c r="F90" s="144">
        <f t="shared" ref="F90:G93" si="23">+IFERROR(B90/(C28+C59),0)*100</f>
        <v>0</v>
      </c>
      <c r="G90" s="144">
        <f t="shared" si="23"/>
        <v>0</v>
      </c>
      <c r="H90" s="144">
        <f t="shared" si="21"/>
        <v>0</v>
      </c>
      <c r="I90" s="144">
        <f t="shared" si="22"/>
        <v>0</v>
      </c>
      <c r="K90" s="13"/>
    </row>
    <row r="91" spans="1:11" x14ac:dyDescent="0.25">
      <c r="A91" s="20" t="s">
        <v>45</v>
      </c>
      <c r="B91" s="353">
        <v>3</v>
      </c>
      <c r="C91" s="353">
        <v>3</v>
      </c>
      <c r="D91" s="353">
        <v>3</v>
      </c>
      <c r="E91" s="353">
        <v>1</v>
      </c>
      <c r="F91" s="144">
        <f t="shared" si="23"/>
        <v>100</v>
      </c>
      <c r="G91" s="144">
        <f t="shared" si="23"/>
        <v>100</v>
      </c>
      <c r="H91" s="144">
        <f t="shared" si="21"/>
        <v>100</v>
      </c>
      <c r="I91" s="144">
        <f t="shared" si="22"/>
        <v>100</v>
      </c>
      <c r="K91" s="13"/>
    </row>
    <row r="92" spans="1:11" ht="31.5" x14ac:dyDescent="0.25">
      <c r="A92" s="33" t="s">
        <v>46</v>
      </c>
      <c r="B92" s="353">
        <v>2</v>
      </c>
      <c r="C92" s="353">
        <v>1</v>
      </c>
      <c r="D92" s="353">
        <v>1</v>
      </c>
      <c r="E92" s="353">
        <v>0</v>
      </c>
      <c r="F92" s="144">
        <f>+IFERROR(B92/(C30+C61),0)*100</f>
        <v>50</v>
      </c>
      <c r="G92" s="144">
        <f t="shared" si="23"/>
        <v>33.333333333333329</v>
      </c>
      <c r="H92" s="144">
        <f t="shared" si="21"/>
        <v>33.333333333333329</v>
      </c>
      <c r="I92" s="144">
        <f t="shared" si="22"/>
        <v>0</v>
      </c>
      <c r="K92" s="13"/>
    </row>
    <row r="93" spans="1:11" x14ac:dyDescent="0.25">
      <c r="A93" s="139" t="s">
        <v>56</v>
      </c>
      <c r="B93" s="59">
        <f>SUM(B66:B92)</f>
        <v>94</v>
      </c>
      <c r="C93" s="59">
        <f>SUM(C66:C92)</f>
        <v>90</v>
      </c>
      <c r="D93" s="59">
        <f>SUM(D66:D92)</f>
        <v>80</v>
      </c>
      <c r="E93" s="59">
        <f>SUM(E66:E92)</f>
        <v>52</v>
      </c>
      <c r="F93" s="144">
        <f t="shared" si="23"/>
        <v>54.022988505747129</v>
      </c>
      <c r="G93" s="144">
        <f t="shared" si="23"/>
        <v>55.214723926380373</v>
      </c>
      <c r="H93" s="144">
        <f t="shared" si="21"/>
        <v>58.82352941176471</v>
      </c>
      <c r="I93" s="144">
        <f t="shared" si="22"/>
        <v>50.980392156862742</v>
      </c>
      <c r="K93" s="13"/>
    </row>
    <row r="94" spans="1:11" x14ac:dyDescent="0.25">
      <c r="A94" s="8"/>
      <c r="B94" s="8"/>
      <c r="C94" s="8"/>
      <c r="E94" s="8"/>
      <c r="I94" s="40"/>
      <c r="K94" s="13"/>
    </row>
    <row r="95" spans="1:11" x14ac:dyDescent="0.25">
      <c r="A95" s="17"/>
      <c r="B95" s="17"/>
      <c r="C95" s="17"/>
      <c r="D95" s="17"/>
      <c r="E95" s="17"/>
      <c r="K95" s="13"/>
    </row>
    <row r="96" spans="1:11" ht="17.25" customHeight="1" thickBot="1" x14ac:dyDescent="0.3">
      <c r="A96" s="434" t="s">
        <v>126</v>
      </c>
      <c r="B96" s="434"/>
      <c r="C96" s="434"/>
      <c r="D96" s="434"/>
      <c r="E96" s="434"/>
      <c r="F96" s="8"/>
      <c r="G96" s="8"/>
      <c r="H96" s="8"/>
      <c r="I96" s="8"/>
      <c r="K96" s="13"/>
    </row>
    <row r="97" spans="1:11" ht="63.75" thickBot="1" x14ac:dyDescent="0.3">
      <c r="A97" s="97" t="s">
        <v>68</v>
      </c>
      <c r="B97" s="98" t="s">
        <v>60</v>
      </c>
      <c r="C97" s="99" t="s">
        <v>61</v>
      </c>
      <c r="D97" s="99" t="s">
        <v>62</v>
      </c>
      <c r="E97" s="99" t="s">
        <v>63</v>
      </c>
      <c r="F97" s="100" t="s">
        <v>143</v>
      </c>
      <c r="G97" s="100" t="s">
        <v>144</v>
      </c>
      <c r="H97" s="100" t="s">
        <v>145</v>
      </c>
      <c r="I97" s="101" t="s">
        <v>146</v>
      </c>
      <c r="K97" s="13"/>
    </row>
    <row r="98" spans="1:11" ht="31.5" x14ac:dyDescent="0.25">
      <c r="A98" s="83" t="s">
        <v>20</v>
      </c>
      <c r="B98" s="84"/>
      <c r="C98" s="84"/>
      <c r="D98" s="84"/>
      <c r="E98" s="84"/>
      <c r="F98" s="143">
        <f t="shared" ref="F98:F110" si="24">+IFERROR(B98/(C4+C35),0)*100</f>
        <v>0</v>
      </c>
      <c r="G98" s="143">
        <f t="shared" ref="G98:G110" si="25">+IFERROR(C98/(D4+D35),0)*100</f>
        <v>0</v>
      </c>
      <c r="H98" s="143">
        <f t="shared" ref="H98:H110" si="26">+IFERROR(D98/(E4+E35),0)*100</f>
        <v>0</v>
      </c>
      <c r="I98" s="143">
        <f t="shared" ref="I98:I110" si="27">+IFERROR(E98/(F4+F35),0)*100</f>
        <v>0</v>
      </c>
      <c r="K98" s="13"/>
    </row>
    <row r="99" spans="1:11" x14ac:dyDescent="0.25">
      <c r="A99" s="20" t="s">
        <v>21</v>
      </c>
      <c r="B99" s="353">
        <v>2</v>
      </c>
      <c r="C99" s="353">
        <v>2</v>
      </c>
      <c r="D99" s="353">
        <v>2</v>
      </c>
      <c r="E99" s="353">
        <v>2</v>
      </c>
      <c r="F99" s="144">
        <f t="shared" si="24"/>
        <v>11.76470588235294</v>
      </c>
      <c r="G99" s="144">
        <f t="shared" si="25"/>
        <v>14.285714285714285</v>
      </c>
      <c r="H99" s="144">
        <f t="shared" si="26"/>
        <v>16.666666666666664</v>
      </c>
      <c r="I99" s="144">
        <f t="shared" si="27"/>
        <v>16.666666666666664</v>
      </c>
      <c r="K99" s="13"/>
    </row>
    <row r="100" spans="1:11" x14ac:dyDescent="0.25">
      <c r="A100" s="20" t="s">
        <v>22</v>
      </c>
      <c r="B100" s="3"/>
      <c r="C100" s="3"/>
      <c r="D100" s="3"/>
      <c r="E100" s="3"/>
      <c r="F100" s="144">
        <f t="shared" si="24"/>
        <v>0</v>
      </c>
      <c r="G100" s="144">
        <f t="shared" si="25"/>
        <v>0</v>
      </c>
      <c r="H100" s="144">
        <f t="shared" si="26"/>
        <v>0</v>
      </c>
      <c r="I100" s="144">
        <f t="shared" si="27"/>
        <v>0</v>
      </c>
      <c r="K100" s="13"/>
    </row>
    <row r="101" spans="1:11" ht="31.5" x14ac:dyDescent="0.25">
      <c r="A101" s="20" t="s">
        <v>23</v>
      </c>
      <c r="B101" s="353">
        <v>1</v>
      </c>
      <c r="C101" s="353">
        <v>1</v>
      </c>
      <c r="D101" s="353">
        <v>0</v>
      </c>
      <c r="E101" s="353">
        <v>0</v>
      </c>
      <c r="F101" s="144">
        <f t="shared" si="24"/>
        <v>3.7037037037037033</v>
      </c>
      <c r="G101" s="144">
        <f t="shared" si="25"/>
        <v>4</v>
      </c>
      <c r="H101" s="144">
        <f t="shared" si="26"/>
        <v>0</v>
      </c>
      <c r="I101" s="144">
        <f t="shared" si="27"/>
        <v>0</v>
      </c>
      <c r="K101" s="13"/>
    </row>
    <row r="102" spans="1:11" x14ac:dyDescent="0.25">
      <c r="A102" s="20" t="s">
        <v>24</v>
      </c>
      <c r="B102" s="3"/>
      <c r="C102" s="3"/>
      <c r="D102" s="3"/>
      <c r="E102" s="3"/>
      <c r="F102" s="144">
        <f t="shared" si="24"/>
        <v>0</v>
      </c>
      <c r="G102" s="144">
        <f t="shared" si="25"/>
        <v>0</v>
      </c>
      <c r="H102" s="144">
        <f t="shared" si="26"/>
        <v>0</v>
      </c>
      <c r="I102" s="144">
        <f t="shared" si="27"/>
        <v>0</v>
      </c>
      <c r="K102" s="13"/>
    </row>
    <row r="103" spans="1:11" x14ac:dyDescent="0.25">
      <c r="A103" s="20" t="s">
        <v>25</v>
      </c>
      <c r="B103" s="3"/>
      <c r="C103" s="3"/>
      <c r="D103" s="3"/>
      <c r="E103" s="3"/>
      <c r="F103" s="144">
        <f t="shared" si="24"/>
        <v>0</v>
      </c>
      <c r="G103" s="144">
        <f t="shared" si="25"/>
        <v>0</v>
      </c>
      <c r="H103" s="144">
        <f t="shared" si="26"/>
        <v>0</v>
      </c>
      <c r="I103" s="144">
        <f t="shared" si="27"/>
        <v>0</v>
      </c>
      <c r="K103" s="13"/>
    </row>
    <row r="104" spans="1:11" x14ac:dyDescent="0.25">
      <c r="A104" s="20" t="s">
        <v>26</v>
      </c>
      <c r="B104" s="353">
        <v>1</v>
      </c>
      <c r="C104" s="353">
        <v>0</v>
      </c>
      <c r="D104" s="353">
        <v>0</v>
      </c>
      <c r="E104" s="353">
        <v>0</v>
      </c>
      <c r="F104" s="144">
        <f t="shared" si="24"/>
        <v>4.5454545454545459</v>
      </c>
      <c r="G104" s="144">
        <f t="shared" si="25"/>
        <v>0</v>
      </c>
      <c r="H104" s="144">
        <f t="shared" si="26"/>
        <v>0</v>
      </c>
      <c r="I104" s="144">
        <f t="shared" si="27"/>
        <v>0</v>
      </c>
      <c r="K104" s="13"/>
    </row>
    <row r="105" spans="1:11" x14ac:dyDescent="0.25">
      <c r="A105" s="20" t="s">
        <v>27</v>
      </c>
      <c r="B105" s="353">
        <v>2</v>
      </c>
      <c r="C105" s="353">
        <v>2</v>
      </c>
      <c r="D105" s="353">
        <v>2</v>
      </c>
      <c r="E105" s="353">
        <v>1</v>
      </c>
      <c r="F105" s="144">
        <f t="shared" si="24"/>
        <v>8.3333333333333321</v>
      </c>
      <c r="G105" s="144">
        <f t="shared" si="25"/>
        <v>8.695652173913043</v>
      </c>
      <c r="H105" s="144">
        <f t="shared" si="26"/>
        <v>10</v>
      </c>
      <c r="I105" s="144">
        <f t="shared" si="27"/>
        <v>33.333333333333329</v>
      </c>
      <c r="K105" s="13"/>
    </row>
    <row r="106" spans="1:11" x14ac:dyDescent="0.25">
      <c r="A106" s="20" t="s">
        <v>28</v>
      </c>
      <c r="B106" s="3"/>
      <c r="C106" s="3"/>
      <c r="D106" s="3"/>
      <c r="E106" s="3"/>
      <c r="F106" s="144">
        <f t="shared" si="24"/>
        <v>0</v>
      </c>
      <c r="G106" s="144">
        <f t="shared" si="25"/>
        <v>0</v>
      </c>
      <c r="H106" s="144">
        <f t="shared" si="26"/>
        <v>0</v>
      </c>
      <c r="I106" s="144">
        <f t="shared" si="27"/>
        <v>0</v>
      </c>
      <c r="K106" s="13"/>
    </row>
    <row r="107" spans="1:11" ht="31.5" x14ac:dyDescent="0.25">
      <c r="A107" s="20" t="s">
        <v>29</v>
      </c>
      <c r="B107" s="3"/>
      <c r="C107" s="3"/>
      <c r="D107" s="3"/>
      <c r="E107" s="3"/>
      <c r="F107" s="144">
        <f t="shared" si="24"/>
        <v>0</v>
      </c>
      <c r="G107" s="144">
        <f t="shared" si="25"/>
        <v>0</v>
      </c>
      <c r="H107" s="144">
        <f t="shared" si="26"/>
        <v>0</v>
      </c>
      <c r="I107" s="144">
        <f t="shared" si="27"/>
        <v>0</v>
      </c>
      <c r="K107" s="13"/>
    </row>
    <row r="108" spans="1:11" x14ac:dyDescent="0.25">
      <c r="A108" s="20" t="s">
        <v>30</v>
      </c>
      <c r="B108" s="3"/>
      <c r="C108" s="3"/>
      <c r="D108" s="3"/>
      <c r="E108" s="3"/>
      <c r="F108" s="144">
        <f t="shared" si="24"/>
        <v>0</v>
      </c>
      <c r="G108" s="144">
        <f t="shared" si="25"/>
        <v>0</v>
      </c>
      <c r="H108" s="144">
        <f t="shared" si="26"/>
        <v>0</v>
      </c>
      <c r="I108" s="144">
        <f t="shared" si="27"/>
        <v>0</v>
      </c>
      <c r="K108" s="13"/>
    </row>
    <row r="109" spans="1:11" ht="47.25" x14ac:dyDescent="0.25">
      <c r="A109" s="20" t="s">
        <v>31</v>
      </c>
      <c r="B109" s="3"/>
      <c r="C109" s="3"/>
      <c r="D109" s="3"/>
      <c r="E109" s="3"/>
      <c r="F109" s="144">
        <f t="shared" si="24"/>
        <v>0</v>
      </c>
      <c r="G109" s="144">
        <f t="shared" si="25"/>
        <v>0</v>
      </c>
      <c r="H109" s="144">
        <f t="shared" si="26"/>
        <v>0</v>
      </c>
      <c r="I109" s="144">
        <f t="shared" si="27"/>
        <v>0</v>
      </c>
      <c r="K109" s="13"/>
    </row>
    <row r="110" spans="1:11" x14ac:dyDescent="0.25">
      <c r="A110" s="20" t="s">
        <v>32</v>
      </c>
      <c r="B110" s="3"/>
      <c r="C110" s="3"/>
      <c r="D110" s="3"/>
      <c r="E110" s="3"/>
      <c r="F110" s="144">
        <f t="shared" si="24"/>
        <v>0</v>
      </c>
      <c r="G110" s="144">
        <f t="shared" si="25"/>
        <v>0</v>
      </c>
      <c r="H110" s="144">
        <f t="shared" si="26"/>
        <v>0</v>
      </c>
      <c r="I110" s="144">
        <f t="shared" si="27"/>
        <v>0</v>
      </c>
      <c r="K110" s="13"/>
    </row>
    <row r="111" spans="1:11" x14ac:dyDescent="0.25">
      <c r="A111" s="20" t="s">
        <v>33</v>
      </c>
      <c r="B111" s="3"/>
      <c r="C111" s="3"/>
      <c r="D111" s="3"/>
      <c r="E111" s="3"/>
      <c r="F111" s="144">
        <f t="shared" ref="F111:I123" si="28">+IFERROR(B111/(C17+C48),0)*100</f>
        <v>0</v>
      </c>
      <c r="G111" s="144">
        <f t="shared" si="28"/>
        <v>0</v>
      </c>
      <c r="H111" s="144">
        <f t="shared" si="28"/>
        <v>0</v>
      </c>
      <c r="I111" s="144">
        <f t="shared" si="28"/>
        <v>0</v>
      </c>
      <c r="K111" s="13"/>
    </row>
    <row r="112" spans="1:11" x14ac:dyDescent="0.25">
      <c r="A112" s="20" t="s">
        <v>34</v>
      </c>
      <c r="B112" s="3"/>
      <c r="C112" s="3"/>
      <c r="D112" s="3"/>
      <c r="E112" s="3"/>
      <c r="F112" s="144">
        <f t="shared" si="28"/>
        <v>0</v>
      </c>
      <c r="G112" s="144">
        <f t="shared" si="28"/>
        <v>0</v>
      </c>
      <c r="H112" s="144">
        <f t="shared" si="28"/>
        <v>0</v>
      </c>
      <c r="I112" s="144">
        <f t="shared" si="28"/>
        <v>0</v>
      </c>
      <c r="K112" s="13"/>
    </row>
    <row r="113" spans="1:11" x14ac:dyDescent="0.25">
      <c r="A113" s="20" t="s">
        <v>35</v>
      </c>
      <c r="B113" s="3"/>
      <c r="C113" s="3"/>
      <c r="D113" s="3"/>
      <c r="E113" s="3"/>
      <c r="F113" s="144">
        <f t="shared" si="28"/>
        <v>0</v>
      </c>
      <c r="G113" s="144">
        <f t="shared" si="28"/>
        <v>0</v>
      </c>
      <c r="H113" s="144">
        <f t="shared" si="28"/>
        <v>0</v>
      </c>
      <c r="I113" s="144">
        <f t="shared" si="28"/>
        <v>0</v>
      </c>
      <c r="K113" s="13"/>
    </row>
    <row r="114" spans="1:11" x14ac:dyDescent="0.25">
      <c r="A114" s="20" t="s">
        <v>36</v>
      </c>
      <c r="B114" s="353">
        <v>3</v>
      </c>
      <c r="C114" s="353">
        <v>3</v>
      </c>
      <c r="D114" s="353">
        <v>3</v>
      </c>
      <c r="E114" s="353">
        <v>3</v>
      </c>
      <c r="F114" s="144">
        <f t="shared" si="28"/>
        <v>6.8181818181818175</v>
      </c>
      <c r="G114" s="144">
        <f t="shared" si="28"/>
        <v>7.1428571428571423</v>
      </c>
      <c r="H114" s="144">
        <f t="shared" si="28"/>
        <v>7.8947368421052628</v>
      </c>
      <c r="I114" s="144">
        <f t="shared" si="28"/>
        <v>8.3333333333333321</v>
      </c>
      <c r="K114" s="13"/>
    </row>
    <row r="115" spans="1:11" x14ac:dyDescent="0.25">
      <c r="A115" s="20" t="s">
        <v>37</v>
      </c>
      <c r="B115" s="3"/>
      <c r="C115" s="3"/>
      <c r="D115" s="3"/>
      <c r="E115" s="3"/>
      <c r="F115" s="144">
        <f t="shared" si="28"/>
        <v>0</v>
      </c>
      <c r="G115" s="144">
        <f t="shared" si="28"/>
        <v>0</v>
      </c>
      <c r="H115" s="144">
        <f t="shared" si="28"/>
        <v>0</v>
      </c>
      <c r="I115" s="144">
        <f t="shared" si="28"/>
        <v>0</v>
      </c>
      <c r="K115" s="13"/>
    </row>
    <row r="116" spans="1:11" x14ac:dyDescent="0.25">
      <c r="A116" s="20" t="s">
        <v>38</v>
      </c>
      <c r="B116" s="3"/>
      <c r="C116" s="3"/>
      <c r="D116" s="3"/>
      <c r="E116" s="3"/>
      <c r="F116" s="144">
        <f t="shared" si="28"/>
        <v>0</v>
      </c>
      <c r="G116" s="144">
        <f t="shared" si="28"/>
        <v>0</v>
      </c>
      <c r="H116" s="144">
        <f t="shared" si="28"/>
        <v>0</v>
      </c>
      <c r="I116" s="144">
        <f t="shared" si="28"/>
        <v>0</v>
      </c>
      <c r="K116" s="13"/>
    </row>
    <row r="117" spans="1:11" x14ac:dyDescent="0.25">
      <c r="A117" s="20" t="s">
        <v>39</v>
      </c>
      <c r="B117" s="3"/>
      <c r="C117" s="3"/>
      <c r="D117" s="3"/>
      <c r="E117" s="3"/>
      <c r="F117" s="144">
        <f t="shared" si="28"/>
        <v>0</v>
      </c>
      <c r="G117" s="144">
        <f t="shared" si="28"/>
        <v>0</v>
      </c>
      <c r="H117" s="144">
        <f t="shared" si="28"/>
        <v>0</v>
      </c>
      <c r="I117" s="144">
        <f t="shared" si="28"/>
        <v>0</v>
      </c>
      <c r="K117" s="13"/>
    </row>
    <row r="118" spans="1:11" x14ac:dyDescent="0.25">
      <c r="A118" s="20" t="s">
        <v>40</v>
      </c>
      <c r="B118" s="3"/>
      <c r="C118" s="3"/>
      <c r="D118" s="3"/>
      <c r="E118" s="3"/>
      <c r="F118" s="144">
        <f t="shared" si="28"/>
        <v>0</v>
      </c>
      <c r="G118" s="144">
        <f t="shared" si="28"/>
        <v>0</v>
      </c>
      <c r="H118" s="144">
        <f t="shared" si="28"/>
        <v>0</v>
      </c>
      <c r="I118" s="144">
        <f t="shared" si="28"/>
        <v>0</v>
      </c>
      <c r="K118" s="13"/>
    </row>
    <row r="119" spans="1:11" x14ac:dyDescent="0.25">
      <c r="A119" s="20" t="s">
        <v>41</v>
      </c>
      <c r="B119" s="3"/>
      <c r="C119" s="3"/>
      <c r="D119" s="3"/>
      <c r="E119" s="3"/>
      <c r="F119" s="144">
        <f t="shared" si="28"/>
        <v>0</v>
      </c>
      <c r="G119" s="144">
        <f t="shared" si="28"/>
        <v>0</v>
      </c>
      <c r="H119" s="144">
        <f t="shared" si="28"/>
        <v>0</v>
      </c>
      <c r="I119" s="144">
        <f t="shared" si="28"/>
        <v>0</v>
      </c>
      <c r="K119" s="13"/>
    </row>
    <row r="120" spans="1:11" x14ac:dyDescent="0.25">
      <c r="A120" s="20" t="s">
        <v>42</v>
      </c>
      <c r="B120" s="3"/>
      <c r="C120" s="3"/>
      <c r="D120" s="3"/>
      <c r="E120" s="3"/>
      <c r="F120" s="144">
        <f t="shared" si="28"/>
        <v>0</v>
      </c>
      <c r="G120" s="144">
        <f t="shared" si="28"/>
        <v>0</v>
      </c>
      <c r="H120" s="144">
        <f t="shared" si="28"/>
        <v>0</v>
      </c>
      <c r="I120" s="144">
        <f t="shared" si="28"/>
        <v>0</v>
      </c>
      <c r="K120" s="13"/>
    </row>
    <row r="121" spans="1:11" x14ac:dyDescent="0.25">
      <c r="A121" s="20" t="s">
        <v>43</v>
      </c>
      <c r="B121" s="3"/>
      <c r="C121" s="3"/>
      <c r="D121" s="3"/>
      <c r="E121" s="3"/>
      <c r="F121" s="144">
        <f t="shared" si="28"/>
        <v>0</v>
      </c>
      <c r="G121" s="144">
        <f t="shared" si="28"/>
        <v>0</v>
      </c>
      <c r="H121" s="144">
        <f t="shared" si="28"/>
        <v>0</v>
      </c>
      <c r="I121" s="144">
        <f t="shared" si="28"/>
        <v>0</v>
      </c>
      <c r="K121" s="13"/>
    </row>
    <row r="122" spans="1:11" x14ac:dyDescent="0.25">
      <c r="A122" s="20" t="s">
        <v>44</v>
      </c>
      <c r="B122" s="3"/>
      <c r="C122" s="3"/>
      <c r="D122" s="3"/>
      <c r="E122" s="3"/>
      <c r="F122" s="144">
        <f t="shared" si="28"/>
        <v>0</v>
      </c>
      <c r="G122" s="144">
        <f t="shared" si="28"/>
        <v>0</v>
      </c>
      <c r="H122" s="144">
        <f t="shared" si="28"/>
        <v>0</v>
      </c>
      <c r="I122" s="144">
        <f t="shared" si="28"/>
        <v>0</v>
      </c>
      <c r="K122" s="13"/>
    </row>
    <row r="123" spans="1:11" x14ac:dyDescent="0.25">
      <c r="A123" s="20" t="s">
        <v>45</v>
      </c>
      <c r="B123" s="3"/>
      <c r="C123" s="3"/>
      <c r="D123" s="3"/>
      <c r="E123" s="3"/>
      <c r="F123" s="144">
        <f t="shared" si="28"/>
        <v>0</v>
      </c>
      <c r="G123" s="144">
        <f t="shared" si="28"/>
        <v>0</v>
      </c>
      <c r="H123" s="144">
        <f t="shared" si="28"/>
        <v>0</v>
      </c>
      <c r="I123" s="144">
        <f t="shared" si="28"/>
        <v>0</v>
      </c>
      <c r="K123" s="13"/>
    </row>
    <row r="124" spans="1:11" ht="31.5" x14ac:dyDescent="0.25">
      <c r="A124" s="33" t="s">
        <v>46</v>
      </c>
      <c r="B124" s="353">
        <v>2</v>
      </c>
      <c r="C124" s="353">
        <v>2</v>
      </c>
      <c r="D124" s="353">
        <v>2</v>
      </c>
      <c r="E124" s="353">
        <v>1</v>
      </c>
      <c r="F124" s="144">
        <f t="shared" ref="F124:I125" si="29">+IFERROR(B124/(C30+C61),0)*100</f>
        <v>50</v>
      </c>
      <c r="G124" s="144">
        <f t="shared" si="29"/>
        <v>66.666666666666657</v>
      </c>
      <c r="H124" s="144">
        <f t="shared" si="29"/>
        <v>66.666666666666657</v>
      </c>
      <c r="I124" s="144">
        <f t="shared" si="29"/>
        <v>100</v>
      </c>
      <c r="K124" s="13"/>
    </row>
    <row r="125" spans="1:11" x14ac:dyDescent="0.25">
      <c r="A125" s="139" t="s">
        <v>56</v>
      </c>
      <c r="B125" s="59">
        <f>SUM(B98:B124)</f>
        <v>11</v>
      </c>
      <c r="C125" s="59">
        <f>SUM(C98:C124)</f>
        <v>10</v>
      </c>
      <c r="D125" s="59">
        <f>SUM(D98:D124)</f>
        <v>9</v>
      </c>
      <c r="E125" s="59">
        <f>SUM(E98:E124)</f>
        <v>7</v>
      </c>
      <c r="F125" s="144">
        <f t="shared" si="29"/>
        <v>6.3218390804597711</v>
      </c>
      <c r="G125" s="144">
        <f t="shared" si="29"/>
        <v>6.1349693251533743</v>
      </c>
      <c r="H125" s="144">
        <f t="shared" si="29"/>
        <v>6.6176470588235299</v>
      </c>
      <c r="I125" s="144">
        <f t="shared" si="29"/>
        <v>6.8627450980392162</v>
      </c>
      <c r="K125" s="13"/>
    </row>
    <row r="126" spans="1:11" x14ac:dyDescent="0.25">
      <c r="A126" s="13"/>
      <c r="B126" s="13"/>
      <c r="C126" s="13"/>
      <c r="D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1:1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1:1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1:1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activeCell="K27" sqref="K27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 x14ac:dyDescent="0.35">
      <c r="A1" s="430" t="s">
        <v>258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0" ht="15.75" customHeight="1" x14ac:dyDescent="0.25">
      <c r="A2" s="438" t="s">
        <v>69</v>
      </c>
      <c r="B2" s="436" t="s">
        <v>70</v>
      </c>
      <c r="C2" s="437"/>
      <c r="D2" s="55"/>
      <c r="E2" s="104"/>
      <c r="F2" s="104"/>
      <c r="G2" s="436" t="s">
        <v>71</v>
      </c>
      <c r="H2" s="442"/>
      <c r="I2" s="443" t="s">
        <v>72</v>
      </c>
      <c r="J2" s="446" t="s">
        <v>73</v>
      </c>
    </row>
    <row r="3" spans="1:10" ht="15.75" customHeight="1" x14ac:dyDescent="0.25">
      <c r="A3" s="439"/>
      <c r="B3" s="62"/>
      <c r="C3" s="63"/>
      <c r="D3" s="44" t="s">
        <v>127</v>
      </c>
      <c r="E3" s="44"/>
      <c r="F3" s="44"/>
      <c r="G3" s="62"/>
      <c r="H3" s="65"/>
      <c r="I3" s="444"/>
      <c r="J3" s="447"/>
    </row>
    <row r="4" spans="1:10" s="5" customFormat="1" ht="94.5" x14ac:dyDescent="0.25">
      <c r="A4" s="440"/>
      <c r="B4" s="157" t="s">
        <v>2</v>
      </c>
      <c r="C4" s="157" t="s">
        <v>259</v>
      </c>
      <c r="D4" s="157" t="s">
        <v>123</v>
      </c>
      <c r="E4" s="157" t="s">
        <v>124</v>
      </c>
      <c r="F4" s="157" t="s">
        <v>120</v>
      </c>
      <c r="G4" s="157" t="s">
        <v>119</v>
      </c>
      <c r="H4" s="157" t="s">
        <v>118</v>
      </c>
      <c r="I4" s="445"/>
      <c r="J4" s="448"/>
    </row>
    <row r="5" spans="1:10" x14ac:dyDescent="0.25">
      <c r="A5" s="158" t="s">
        <v>54</v>
      </c>
      <c r="B5" s="61">
        <v>1</v>
      </c>
      <c r="C5" s="3">
        <v>282</v>
      </c>
      <c r="D5" s="3">
        <v>0</v>
      </c>
      <c r="E5" s="3">
        <v>281</v>
      </c>
      <c r="F5" s="3">
        <v>4</v>
      </c>
      <c r="G5" s="3">
        <v>98</v>
      </c>
      <c r="H5" s="3">
        <v>11</v>
      </c>
      <c r="I5" s="3">
        <v>114</v>
      </c>
      <c r="J5" s="3">
        <v>21</v>
      </c>
    </row>
    <row r="6" spans="1:10" x14ac:dyDescent="0.25">
      <c r="A6" s="156"/>
      <c r="B6" s="61">
        <v>2</v>
      </c>
      <c r="C6" s="3">
        <v>90</v>
      </c>
      <c r="D6" s="3">
        <v>0</v>
      </c>
      <c r="E6" s="3">
        <v>76</v>
      </c>
      <c r="F6" s="3">
        <v>15</v>
      </c>
      <c r="G6" s="3">
        <v>51</v>
      </c>
      <c r="H6" s="3">
        <v>2</v>
      </c>
      <c r="I6" s="3">
        <v>57</v>
      </c>
      <c r="J6" s="3">
        <v>2</v>
      </c>
    </row>
    <row r="7" spans="1:10" x14ac:dyDescent="0.25">
      <c r="A7" s="156"/>
      <c r="B7" s="61" t="s">
        <v>3</v>
      </c>
      <c r="C7" s="3">
        <v>1362</v>
      </c>
      <c r="D7" s="3">
        <v>0</v>
      </c>
      <c r="E7" s="3">
        <v>75</v>
      </c>
      <c r="F7" s="3">
        <v>1284</v>
      </c>
      <c r="G7" s="3">
        <v>130</v>
      </c>
      <c r="H7" s="3">
        <v>17</v>
      </c>
      <c r="I7" s="3">
        <v>145</v>
      </c>
      <c r="J7" s="3">
        <v>4</v>
      </c>
    </row>
    <row r="8" spans="1:10" x14ac:dyDescent="0.25">
      <c r="A8" s="156"/>
      <c r="B8" s="61">
        <v>3</v>
      </c>
      <c r="C8" s="3">
        <v>12</v>
      </c>
      <c r="D8" s="3">
        <v>0</v>
      </c>
      <c r="E8" s="3">
        <v>11</v>
      </c>
      <c r="F8" s="3">
        <v>0</v>
      </c>
      <c r="G8" s="3">
        <v>6</v>
      </c>
      <c r="H8" s="3">
        <v>0</v>
      </c>
      <c r="I8" s="3">
        <v>6</v>
      </c>
      <c r="J8" s="3">
        <v>0</v>
      </c>
    </row>
    <row r="9" spans="1:10" x14ac:dyDescent="0.25">
      <c r="A9" s="81" t="s">
        <v>164</v>
      </c>
      <c r="B9" s="139"/>
      <c r="C9" s="59">
        <f>+SUM(C5:C8)</f>
        <v>1746</v>
      </c>
      <c r="D9" s="59">
        <f t="shared" ref="D9:J9" si="0">+SUM(D5:D8)</f>
        <v>0</v>
      </c>
      <c r="E9" s="59">
        <f t="shared" si="0"/>
        <v>443</v>
      </c>
      <c r="F9" s="59">
        <f t="shared" si="0"/>
        <v>1303</v>
      </c>
      <c r="G9" s="59">
        <f t="shared" si="0"/>
        <v>285</v>
      </c>
      <c r="H9" s="59">
        <f>+SUM(H5:H8)</f>
        <v>30</v>
      </c>
      <c r="I9" s="59">
        <f t="shared" si="0"/>
        <v>322</v>
      </c>
      <c r="J9" s="59">
        <f t="shared" si="0"/>
        <v>27</v>
      </c>
    </row>
    <row r="10" spans="1:10" x14ac:dyDescent="0.25">
      <c r="A10" s="156" t="s">
        <v>55</v>
      </c>
      <c r="B10" s="61">
        <v>1</v>
      </c>
      <c r="C10" s="3">
        <v>349</v>
      </c>
      <c r="D10" s="3">
        <v>349</v>
      </c>
      <c r="E10" s="3">
        <v>13</v>
      </c>
      <c r="F10" s="3">
        <v>1</v>
      </c>
      <c r="G10" s="3">
        <v>16</v>
      </c>
      <c r="H10" s="3">
        <v>4</v>
      </c>
      <c r="I10" s="3">
        <v>18</v>
      </c>
      <c r="J10" s="3">
        <v>5</v>
      </c>
    </row>
    <row r="11" spans="1:10" x14ac:dyDescent="0.25">
      <c r="A11" s="156"/>
      <c r="B11" s="61">
        <v>2</v>
      </c>
      <c r="C11" s="3">
        <v>97</v>
      </c>
      <c r="D11" s="3">
        <v>97</v>
      </c>
      <c r="E11" s="3">
        <v>16</v>
      </c>
      <c r="F11" s="3">
        <v>1</v>
      </c>
      <c r="G11" s="3">
        <v>4</v>
      </c>
      <c r="H11" s="3">
        <v>1</v>
      </c>
      <c r="I11" s="3">
        <v>6</v>
      </c>
      <c r="J11" s="3">
        <v>1</v>
      </c>
    </row>
    <row r="12" spans="1:10" x14ac:dyDescent="0.25">
      <c r="A12" s="156"/>
      <c r="B12" s="61" t="s">
        <v>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x14ac:dyDescent="0.25">
      <c r="A13" s="156"/>
      <c r="B13" s="61">
        <v>3</v>
      </c>
      <c r="C13" s="3">
        <v>179</v>
      </c>
      <c r="D13" s="3">
        <v>179</v>
      </c>
      <c r="E13" s="3">
        <v>9</v>
      </c>
      <c r="F13" s="3">
        <v>11</v>
      </c>
      <c r="G13" s="3">
        <v>4</v>
      </c>
      <c r="H13" s="3">
        <v>10</v>
      </c>
      <c r="I13" s="3">
        <v>6</v>
      </c>
      <c r="J13" s="3">
        <v>9</v>
      </c>
    </row>
    <row r="14" spans="1:10" x14ac:dyDescent="0.25">
      <c r="A14" s="145" t="s">
        <v>165</v>
      </c>
      <c r="B14" s="146"/>
      <c r="C14" s="147">
        <f t="shared" ref="C14:J14" si="1">+SUM(C10:C13)</f>
        <v>625</v>
      </c>
      <c r="D14" s="147">
        <f t="shared" si="1"/>
        <v>625</v>
      </c>
      <c r="E14" s="147">
        <f t="shared" si="1"/>
        <v>38</v>
      </c>
      <c r="F14" s="147">
        <f t="shared" si="1"/>
        <v>13</v>
      </c>
      <c r="G14" s="147">
        <f t="shared" si="1"/>
        <v>24</v>
      </c>
      <c r="H14" s="147">
        <f>+SUM(H10:H13)</f>
        <v>15</v>
      </c>
      <c r="I14" s="147">
        <f t="shared" si="1"/>
        <v>30</v>
      </c>
      <c r="J14" s="147">
        <f t="shared" si="1"/>
        <v>15</v>
      </c>
    </row>
    <row r="15" spans="1:10" x14ac:dyDescent="0.25">
      <c r="A15" s="153" t="s">
        <v>166</v>
      </c>
      <c r="B15" s="139">
        <v>1</v>
      </c>
      <c r="C15" s="59">
        <f>+C5+C10</f>
        <v>631</v>
      </c>
      <c r="D15" s="59">
        <f t="shared" ref="D15:J15" si="2">+D5+D10</f>
        <v>349</v>
      </c>
      <c r="E15" s="59">
        <f t="shared" si="2"/>
        <v>294</v>
      </c>
      <c r="F15" s="59">
        <f t="shared" si="2"/>
        <v>5</v>
      </c>
      <c r="G15" s="59">
        <f t="shared" si="2"/>
        <v>114</v>
      </c>
      <c r="H15" s="59">
        <f>+H5+H10</f>
        <v>15</v>
      </c>
      <c r="I15" s="59">
        <f t="shared" si="2"/>
        <v>132</v>
      </c>
      <c r="J15" s="59">
        <f t="shared" si="2"/>
        <v>26</v>
      </c>
    </row>
    <row r="16" spans="1:10" x14ac:dyDescent="0.25">
      <c r="A16" s="154"/>
      <c r="B16" s="139">
        <v>2</v>
      </c>
      <c r="C16" s="59">
        <f t="shared" ref="C16:J16" si="3">+C6+C11</f>
        <v>187</v>
      </c>
      <c r="D16" s="59">
        <f t="shared" si="3"/>
        <v>97</v>
      </c>
      <c r="E16" s="59">
        <f t="shared" si="3"/>
        <v>92</v>
      </c>
      <c r="F16" s="59">
        <f t="shared" si="3"/>
        <v>16</v>
      </c>
      <c r="G16" s="59">
        <f t="shared" si="3"/>
        <v>55</v>
      </c>
      <c r="H16" s="59">
        <f>+H6+H11</f>
        <v>3</v>
      </c>
      <c r="I16" s="59">
        <f t="shared" si="3"/>
        <v>63</v>
      </c>
      <c r="J16" s="59">
        <f t="shared" si="3"/>
        <v>3</v>
      </c>
    </row>
    <row r="17" spans="1:10" x14ac:dyDescent="0.25">
      <c r="A17" s="154"/>
      <c r="B17" s="139" t="s">
        <v>3</v>
      </c>
      <c r="C17" s="59">
        <f t="shared" ref="C17:J17" si="4">+C7+C12</f>
        <v>1362</v>
      </c>
      <c r="D17" s="59">
        <f t="shared" si="4"/>
        <v>0</v>
      </c>
      <c r="E17" s="59">
        <f t="shared" si="4"/>
        <v>75</v>
      </c>
      <c r="F17" s="59">
        <f t="shared" si="4"/>
        <v>1284</v>
      </c>
      <c r="G17" s="59">
        <f t="shared" si="4"/>
        <v>130</v>
      </c>
      <c r="H17" s="59">
        <f>+H7+H12</f>
        <v>17</v>
      </c>
      <c r="I17" s="59">
        <f t="shared" si="4"/>
        <v>145</v>
      </c>
      <c r="J17" s="59">
        <f t="shared" si="4"/>
        <v>4</v>
      </c>
    </row>
    <row r="18" spans="1:10" x14ac:dyDescent="0.25">
      <c r="A18" s="155"/>
      <c r="B18" s="139">
        <v>3</v>
      </c>
      <c r="C18" s="59">
        <f t="shared" ref="C18:J18" si="5">+C8+C13</f>
        <v>191</v>
      </c>
      <c r="D18" s="59">
        <f t="shared" si="5"/>
        <v>179</v>
      </c>
      <c r="E18" s="59">
        <f t="shared" si="5"/>
        <v>20</v>
      </c>
      <c r="F18" s="59">
        <f t="shared" si="5"/>
        <v>11</v>
      </c>
      <c r="G18" s="59">
        <f t="shared" si="5"/>
        <v>10</v>
      </c>
      <c r="H18" s="59">
        <f>+H8+H13</f>
        <v>10</v>
      </c>
      <c r="I18" s="59">
        <f t="shared" si="5"/>
        <v>12</v>
      </c>
      <c r="J18" s="59">
        <f t="shared" si="5"/>
        <v>9</v>
      </c>
    </row>
    <row r="19" spans="1:10" x14ac:dyDescent="0.25">
      <c r="A19" s="148" t="s">
        <v>56</v>
      </c>
      <c r="B19" s="139"/>
      <c r="C19" s="59">
        <f>+SUM(C15:C18)</f>
        <v>2371</v>
      </c>
      <c r="D19" s="59">
        <f t="shared" ref="D19:J19" si="6">+SUM(D15:D18)</f>
        <v>625</v>
      </c>
      <c r="E19" s="59">
        <f t="shared" si="6"/>
        <v>481</v>
      </c>
      <c r="F19" s="59">
        <f t="shared" si="6"/>
        <v>1316</v>
      </c>
      <c r="G19" s="59">
        <f t="shared" si="6"/>
        <v>309</v>
      </c>
      <c r="H19" s="59">
        <f>+SUM(H15:H18)</f>
        <v>45</v>
      </c>
      <c r="I19" s="59">
        <f t="shared" si="6"/>
        <v>352</v>
      </c>
      <c r="J19" s="59">
        <f t="shared" si="6"/>
        <v>42</v>
      </c>
    </row>
    <row r="20" spans="1:10" x14ac:dyDescent="0.25">
      <c r="A20" s="8"/>
      <c r="B20" s="42"/>
      <c r="C20" s="8"/>
      <c r="D20" s="8"/>
      <c r="E20" s="8"/>
      <c r="F20" s="8"/>
      <c r="G20" s="8"/>
      <c r="H20" s="8"/>
      <c r="I20" s="8"/>
      <c r="J20" s="8"/>
    </row>
    <row r="21" spans="1:10" x14ac:dyDescent="0.25">
      <c r="A21" s="8"/>
      <c r="B21" s="12"/>
      <c r="C21" s="8"/>
      <c r="D21" s="8"/>
      <c r="E21" s="8"/>
      <c r="F21" s="8"/>
      <c r="G21" s="8"/>
      <c r="H21" s="8"/>
    </row>
    <row r="22" spans="1:10" x14ac:dyDescent="0.25">
      <c r="A22" s="8"/>
      <c r="B22" s="12"/>
      <c r="C22" s="8"/>
      <c r="D22" s="8"/>
      <c r="E22" s="8"/>
      <c r="F22" s="8"/>
      <c r="G22" s="8"/>
      <c r="H22" s="8"/>
    </row>
  </sheetData>
  <mergeCells count="6">
    <mergeCell ref="B2:C2"/>
    <mergeCell ref="A2:A4"/>
    <mergeCell ref="A1:J1"/>
    <mergeCell ref="G2:H2"/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0E4545-BAD6-469B-9218-C04FA07708F4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8</vt:i4>
      </vt:variant>
    </vt:vector>
  </HeadingPairs>
  <TitlesOfParts>
    <vt:vector size="35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'T19 Výskumné projekty'!Oblasť_tlače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Používateľ systému Windows</cp:lastModifiedBy>
  <cp:lastPrinted>2019-05-01T08:57:02Z</cp:lastPrinted>
  <dcterms:created xsi:type="dcterms:W3CDTF">2010-01-11T10:19:31Z</dcterms:created>
  <dcterms:modified xsi:type="dcterms:W3CDTF">2019-05-20T15:13:57Z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